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3/3Q23/"/>
    </mc:Choice>
  </mc:AlternateContent>
  <xr:revisionPtr revIDLastSave="2871" documentId="8_{F9709FDA-B365-449C-A2C4-2101CC7BB1B7}" xr6:coauthVersionLast="47" xr6:coauthVersionMax="47" xr10:uidLastSave="{9B942423-33BA-443F-AD9A-98CFA9F98BBC}"/>
  <bookViews>
    <workbookView xWindow="-110" yWindow="-110" windowWidth="19420" windowHeight="10420" tabRatio="795" firstSheet="24" activeTab="27" xr2:uid="{A1DE73FF-14BF-4490-977C-6C5972B72EE5}"/>
  </bookViews>
  <sheets>
    <sheet name="Índice" sheetId="2" r:id="rId1"/>
    <sheet name="Revisión" sheetId="31" state="hidden" r:id="rId2"/>
    <sheet name="Estrategia Digital" sheetId="42" r:id="rId3"/>
    <sheet name="0.Resumen BAP" sheetId="1" r:id="rId4"/>
    <sheet name="0.1.Contribuciones BAP" sheetId="4" r:id="rId5"/>
    <sheet name="0.2.ROAE" sheetId="5" r:id="rId6"/>
    <sheet name="1.1.Colocaciones" sheetId="43" r:id="rId7"/>
    <sheet name="1.2.Calidad de Cartera" sheetId="44" r:id="rId8"/>
    <sheet name="2.Depositos" sheetId="7" r:id="rId9"/>
    <sheet name="3.1.AGIs" sheetId="6" r:id="rId10"/>
    <sheet name="3.2.Fondeo" sheetId="34" r:id="rId11"/>
    <sheet name="4.Ingreso Neto por Intereses" sheetId="10" r:id="rId12"/>
    <sheet name="5.Provisiones" sheetId="45" r:id="rId13"/>
    <sheet name="6.1.Otros Ingresos core" sheetId="11" r:id="rId14"/>
    <sheet name="6.2.Otros Ingresos non-core"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3.1 Capital Regulatorio Mb" sheetId="50" r:id="rId21"/>
    <sheet name="11.Perspectivas Económicas" sheetId="19" r:id="rId22"/>
    <sheet name="Anexos &gt;&gt;" sheetId="41" r:id="rId23"/>
    <sheet name="12.1.Canales Físicos" sheetId="18" r:id="rId24"/>
    <sheet name="12.2. Calidad de Cartera de Col" sheetId="46" r:id="rId25"/>
    <sheet name="12.3.1.Credicorp Consolidado" sheetId="20" r:id="rId26"/>
    <sheet name="12.3.2. Credicorp Individual" sheetId="21" r:id="rId27"/>
    <sheet name="12.3.3 BCP Individual" sheetId="23" r:id="rId28"/>
    <sheet name="12.3.4. BCP Bolivia" sheetId="25" r:id="rId29"/>
    <sheet name="12.5.5. Mibanco" sheetId="24" r:id="rId30"/>
    <sheet name="12.5.6. Prima AFP" sheetId="32" r:id="rId31"/>
    <sheet name="12.5.7 Grupo Pacífico" sheetId="28" r:id="rId32"/>
    <sheet name="12.5.8. IB &amp; WM" sheetId="47" r:id="rId3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34" l="1"/>
  <c r="G17" i="34"/>
  <c r="L5" i="11" l="1"/>
  <c r="F15" i="4"/>
  <c r="F8" i="4"/>
  <c r="G8" i="4"/>
  <c r="F9" i="4"/>
  <c r="G9" i="4"/>
  <c r="F11" i="4"/>
  <c r="G11" i="4"/>
  <c r="F12" i="4"/>
  <c r="G12" i="4"/>
  <c r="F14" i="4"/>
  <c r="G14" i="4"/>
  <c r="G15" i="4"/>
  <c r="C22" i="16" l="1"/>
  <c r="D22" i="16"/>
  <c r="C29" i="16"/>
  <c r="D29" i="16"/>
  <c r="P61" i="43" l="1"/>
  <c r="Q75" i="43" l="1"/>
  <c r="P75" i="43"/>
  <c r="Q74" i="43"/>
  <c r="P74" i="43"/>
  <c r="Q73" i="43"/>
  <c r="P73" i="43"/>
  <c r="Q72" i="43"/>
  <c r="P72" i="43"/>
  <c r="Q71" i="43"/>
  <c r="P71" i="43"/>
  <c r="Q70" i="43"/>
  <c r="P70" i="43"/>
  <c r="Q69" i="43"/>
  <c r="P69" i="43"/>
  <c r="Q68" i="43"/>
  <c r="P68" i="43"/>
  <c r="Q67" i="43"/>
  <c r="P67" i="43"/>
  <c r="Q66" i="43"/>
  <c r="P66" i="43"/>
  <c r="Q65" i="43"/>
  <c r="P65" i="43"/>
  <c r="Q64" i="43"/>
  <c r="P64" i="43"/>
  <c r="Q63" i="43"/>
  <c r="P63" i="43"/>
  <c r="Q62" i="43"/>
  <c r="P62" i="43"/>
  <c r="Q61" i="43"/>
  <c r="I21" i="43"/>
  <c r="H21" i="43"/>
  <c r="I20" i="43"/>
  <c r="H20" i="43"/>
  <c r="I19" i="43"/>
  <c r="H19" i="43"/>
  <c r="I18" i="43"/>
  <c r="H18" i="43"/>
  <c r="I17" i="43"/>
  <c r="H17" i="43"/>
  <c r="I16" i="43"/>
  <c r="H16" i="43"/>
  <c r="I15" i="43"/>
  <c r="H15" i="43"/>
  <c r="I14" i="43"/>
  <c r="H14" i="43"/>
  <c r="I13" i="43"/>
  <c r="H13" i="43"/>
  <c r="I12" i="43"/>
  <c r="H12" i="43"/>
  <c r="I11" i="43"/>
  <c r="H11" i="43"/>
  <c r="I10" i="43"/>
  <c r="H10" i="43"/>
  <c r="I9" i="43"/>
  <c r="H9" i="43"/>
  <c r="I8" i="43"/>
  <c r="H8" i="43"/>
  <c r="I7" i="43"/>
  <c r="H7" i="43"/>
  <c r="G21" i="43"/>
  <c r="F21" i="43"/>
  <c r="G20" i="43"/>
  <c r="F20" i="43"/>
  <c r="G19" i="43"/>
  <c r="F19" i="43"/>
  <c r="G18" i="43"/>
  <c r="F18" i="43"/>
  <c r="G17" i="43"/>
  <c r="F17" i="43"/>
  <c r="G16" i="43"/>
  <c r="F16" i="43"/>
  <c r="G15" i="43"/>
  <c r="F15" i="43"/>
  <c r="G14" i="43"/>
  <c r="F14" i="43"/>
  <c r="G13" i="43"/>
  <c r="F13" i="43"/>
  <c r="G12" i="43"/>
  <c r="F12" i="43"/>
  <c r="G11" i="43"/>
  <c r="F11" i="43"/>
  <c r="G10" i="43"/>
  <c r="F10" i="43"/>
  <c r="G9" i="43"/>
  <c r="F9" i="43"/>
  <c r="G8" i="43"/>
  <c r="F8" i="43"/>
  <c r="G7" i="43"/>
  <c r="F7" i="43"/>
  <c r="I61" i="10" l="1"/>
  <c r="F61" i="10"/>
  <c r="C61" i="10"/>
  <c r="J13" i="34" l="1"/>
  <c r="D72" i="31" l="1"/>
  <c r="E72" i="31"/>
  <c r="C72" i="31"/>
  <c r="E24" i="7" l="1"/>
  <c r="E25" i="7" s="1"/>
  <c r="D24" i="7"/>
  <c r="D25" i="7" s="1"/>
  <c r="C24" i="7"/>
  <c r="C25" i="7" s="1"/>
  <c r="D22" i="7"/>
  <c r="D23" i="7" s="1"/>
  <c r="E22" i="7"/>
  <c r="E23" i="7" s="1"/>
  <c r="C22" i="7"/>
  <c r="C23" i="7" s="1"/>
  <c r="D20" i="7"/>
  <c r="D21" i="7" s="1"/>
  <c r="E20" i="7"/>
  <c r="E21" i="7" s="1"/>
  <c r="C20" i="7"/>
  <c r="C21" i="7" s="1"/>
  <c r="D18" i="7"/>
  <c r="D19" i="7" s="1"/>
  <c r="E18" i="7"/>
  <c r="E19" i="7" s="1"/>
  <c r="C19" i="7"/>
  <c r="E17" i="7"/>
  <c r="D17" i="7"/>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71" i="31"/>
  <c r="E73" i="31" s="1"/>
  <c r="E75" i="31"/>
  <c r="E83" i="31"/>
  <c r="E87" i="31"/>
  <c r="E91" i="31"/>
  <c r="E95" i="31"/>
  <c r="E99" i="31"/>
  <c r="E103" i="31"/>
  <c r="E107" i="31"/>
  <c r="E111" i="31"/>
  <c r="E115" i="31"/>
  <c r="E119" i="31"/>
  <c r="E123" i="31"/>
  <c r="E127" i="31"/>
  <c r="E131" i="3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D75" i="31"/>
  <c r="C83" i="31"/>
  <c r="D83" i="31"/>
  <c r="C87" i="31"/>
  <c r="D87" i="31"/>
  <c r="C91" i="31"/>
  <c r="D91" i="31"/>
  <c r="C95" i="31"/>
  <c r="D95" i="31"/>
  <c r="C99" i="31"/>
  <c r="D99" i="31"/>
  <c r="C103" i="31"/>
  <c r="D103" i="31"/>
  <c r="C107" i="31"/>
  <c r="D107" i="31"/>
  <c r="C111" i="31"/>
  <c r="D111" i="31"/>
  <c r="C115" i="31"/>
  <c r="D115" i="31"/>
  <c r="C119" i="31"/>
  <c r="D119" i="31"/>
  <c r="C123" i="31"/>
  <c r="D123" i="31"/>
  <c r="C127" i="31"/>
  <c r="D127" i="31"/>
  <c r="C131" i="31"/>
  <c r="D131" i="3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C109" i="31" l="1"/>
  <c r="E97" i="31"/>
  <c r="D133" i="31"/>
  <c r="C97" i="31"/>
  <c r="C129" i="31"/>
  <c r="D117" i="31"/>
  <c r="E133" i="31"/>
  <c r="E129" i="31"/>
  <c r="E125" i="31"/>
  <c r="E109" i="31"/>
  <c r="E113" i="31"/>
  <c r="E69" i="31"/>
  <c r="E105" i="31"/>
  <c r="C105" i="31"/>
  <c r="D101" i="31"/>
  <c r="D85" i="31"/>
  <c r="E93" i="31"/>
  <c r="E101" i="31"/>
  <c r="C93" i="31"/>
  <c r="E77" i="31"/>
  <c r="C77" i="31"/>
  <c r="C113" i="3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E24" i="31"/>
  <c r="E25" i="31" s="1"/>
  <c r="D24" i="31"/>
  <c r="D25" i="31" s="1"/>
  <c r="C24" i="31"/>
  <c r="C25" i="31" s="1"/>
  <c r="C5" i="31" l="1"/>
  <c r="D5" i="31"/>
  <c r="E5" i="31"/>
</calcChain>
</file>

<file path=xl/sharedStrings.xml><?xml version="1.0" encoding="utf-8"?>
<sst xmlns="http://schemas.openxmlformats.org/spreadsheetml/2006/main" count="2059" uniqueCount="953">
  <si>
    <t>Índice</t>
  </si>
  <si>
    <t>Estrategia Digital</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</si>
  <si>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</si>
  <si>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</si>
  <si>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</si>
  <si>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</si>
  <si>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</si>
  <si>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</si>
  <si>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</si>
  <si>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</si>
  <si>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</si>
  <si>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</si>
  <si>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</si>
  <si>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</si>
  <si>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</si>
  <si>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</si>
  <si>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</si>
  <si>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</si>
  <si>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</si>
  <si>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</si>
  <si>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</si>
  <si>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</si>
  <si>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</si>
  <si>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</si>
  <si>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</si>
  <si>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</si>
  <si>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</si>
  <si>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</si>
  <si>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</si>
  <si>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</si>
  <si>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</si>
  <si>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</si>
  <si>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</si>
  <si>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</si>
  <si>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</si>
  <si>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</si>
  <si>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</si>
  <si>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</si>
  <si>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</si>
  <si>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</si>
  <si>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Subsidiaria</t>
  </si>
  <si>
    <t>Día a Día</t>
  </si>
  <si>
    <t xml:space="preserve">BCP </t>
  </si>
  <si>
    <t>Costo Unitario Transaccional (S/)</t>
  </si>
  <si>
    <t>Mibanco</t>
  </si>
  <si>
    <t xml:space="preserve"> Cashless</t>
  </si>
  <si>
    <t>BCP</t>
  </si>
  <si>
    <t>Adquisición Digital</t>
  </si>
  <si>
    <t>-</t>
  </si>
  <si>
    <t xml:space="preserve">Credicorp Ltd. </t>
  </si>
  <si>
    <t>Trimestre</t>
  </si>
  <si>
    <t>Variación %</t>
  </si>
  <si>
    <t>Acumulado a</t>
  </si>
  <si>
    <t>S/000</t>
  </si>
  <si>
    <t>Volver al índice</t>
  </si>
  <si>
    <t>TaT</t>
  </si>
  <si>
    <t>AaA</t>
  </si>
  <si>
    <t>Intereses, rendimientos y gastos similares, neto</t>
  </si>
  <si>
    <t>Provisión de pérdida crediticia para cartera de créditos</t>
  </si>
  <si>
    <t>Intereses, rendimientos y gastos similares, neto, después de la provisión de pérdida crediticia para cartera de créditos</t>
  </si>
  <si>
    <t>Total otros ingresos</t>
  </si>
  <si>
    <t>Resultados técnicos de seguros</t>
  </si>
  <si>
    <t>Total otros gastos</t>
  </si>
  <si>
    <t>Utilidad (pérdida) antes del impuesto a la renta</t>
  </si>
  <si>
    <t>Impuesto a la renta</t>
  </si>
  <si>
    <t>Utilidad (pérdida) neta</t>
  </si>
  <si>
    <t>Interés no controlador</t>
  </si>
  <si>
    <t>Utilidad (pérdida) neta atribuible a Credicorp</t>
  </si>
  <si>
    <t>Utilidad (pérdida) neta / acción (S/)</t>
  </si>
  <si>
    <t>Depósitos y obligaciones</t>
  </si>
  <si>
    <t>Patrimonio Neto</t>
  </si>
  <si>
    <t>Rentabilidad</t>
  </si>
  <si>
    <t>Margen neto por intereses ajustado por riesgo</t>
  </si>
  <si>
    <t>Calidad de cartera</t>
  </si>
  <si>
    <t>Índice de cartera atrasada 90 días</t>
  </si>
  <si>
    <t xml:space="preserve">Cobertura de cartera atrasada </t>
  </si>
  <si>
    <t xml:space="preserve">Cobertura de cartera deteriorada </t>
  </si>
  <si>
    <t>Eficiencia operativa</t>
  </si>
  <si>
    <t>Gastos operativos / Activos promedio totales</t>
  </si>
  <si>
    <t>Empleados</t>
  </si>
  <si>
    <t>Información Accionaria</t>
  </si>
  <si>
    <t>Acciones Emitidas</t>
  </si>
  <si>
    <t xml:space="preserve">  Acciones en Circulación</t>
  </si>
  <si>
    <t>Contribuciones a los resultados*</t>
  </si>
  <si>
    <t>Banca Universal</t>
  </si>
  <si>
    <t xml:space="preserve"> BCP Individual</t>
  </si>
  <si>
    <t xml:space="preserve"> BCP Bolivia</t>
  </si>
  <si>
    <t>Microfinanzas</t>
  </si>
  <si>
    <t xml:space="preserve"> Mibanco Colombia</t>
  </si>
  <si>
    <t>Seguros y Pensiones</t>
  </si>
  <si>
    <t xml:space="preserve"> Prima AFP</t>
  </si>
  <si>
    <t>Banca de Inversión y Gestión de Activos</t>
  </si>
  <si>
    <t xml:space="preserve"> Credicorp Capital</t>
  </si>
  <si>
    <t xml:space="preserve"> Atlantic Security Bank</t>
  </si>
  <si>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</si>
  <si>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</si>
  <si>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</si>
  <si>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(3) Incluye Grupo Crédito excluyendo Prima, Servicorp y Emisiones BCP Latam, otros de Atlantic Security Holding Corporation y otros de Credicorp Ltd. </t>
  </si>
  <si>
    <t xml:space="preserve"> Mibanco</t>
  </si>
  <si>
    <t xml:space="preserve"> Grupo Pacífico  </t>
  </si>
  <si>
    <t xml:space="preserve"> Prima</t>
  </si>
  <si>
    <t xml:space="preserve"> Credicorp Capital </t>
  </si>
  <si>
    <t xml:space="preserve"> Atlantic Security Bank </t>
  </si>
  <si>
    <t>Credicorp</t>
  </si>
  <si>
    <t>Variación Volumen</t>
  </si>
  <si>
    <t>Part. % en colocaciones totales</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</si>
  <si>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</si>
  <si>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</si>
  <si>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</si>
  <si>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</si>
  <si>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</si>
  <si>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</si>
  <si>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</si>
  <si>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</si>
  <si>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</si>
  <si>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</si>
  <si>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 Colombia</t>
  </si>
  <si>
    <t>Bolivia</t>
  </si>
  <si>
    <t xml:space="preserve">ASB </t>
  </si>
  <si>
    <t xml:space="preserve">Colocaciones totales </t>
  </si>
  <si>
    <t>Medidas en Saldos Promedios Diarios. Para efectos de consolidación, las colocaciones generadas en ME son convertidas a MN.</t>
  </si>
  <si>
    <t>(1) Incluye Cuentas especiales y Otros.</t>
  </si>
  <si>
    <t>(2) Cifras de gestión de cartera internas.</t>
  </si>
  <si>
    <t>Mayor contracción en volúmenes</t>
  </si>
  <si>
    <t>Mayor crecimiento en volúmenes</t>
  </si>
  <si>
    <t>Saldo a</t>
  </si>
  <si>
    <t>Part. % en colocaciones estructurales</t>
  </si>
  <si>
    <t>(2) Portafolio Estructural excluye los saldos promedios diarios de los créditos otorgados a través de Reactiva Perú y FAE-Mype.</t>
  </si>
  <si>
    <t>(3) Cifras de gestión de cartera internas.</t>
  </si>
  <si>
    <t>Moneda Nacional (MN)</t>
  </si>
  <si>
    <t>Variación Estructural %</t>
  </si>
  <si>
    <t>Moneda Extranjera (ME)</t>
  </si>
  <si>
    <t>Part. % por moneda</t>
  </si>
  <si>
    <t>Total</t>
  </si>
  <si>
    <t>Estructural</t>
  </si>
  <si>
    <t>MN</t>
  </si>
  <si>
    <t>ME</t>
  </si>
  <si>
    <t>ASB</t>
  </si>
  <si>
    <t>Colocaciones totales</t>
  </si>
  <si>
    <t>Medidas en Saldos Promedios Diarios.</t>
  </si>
  <si>
    <t>Calidad de cartera y ratios de morosidad</t>
  </si>
  <si>
    <t>Colocaciones (Saldo Contable)</t>
  </si>
  <si>
    <t>Saldo de provisiones netas para colocaciones</t>
  </si>
  <si>
    <t xml:space="preserve">Castigos </t>
  </si>
  <si>
    <t xml:space="preserve">Índice de cartera atrasada </t>
  </si>
  <si>
    <t>Índice de cartera atrasada mayor a 90 días</t>
  </si>
  <si>
    <t>Índice de cartera deteriorada</t>
  </si>
  <si>
    <t>Saldo de provisiones sobre colocaciones</t>
  </si>
  <si>
    <t>Cobertura de cartera atrasada mayor a 90 días</t>
  </si>
  <si>
    <t>(1) Cartera atrasada = Cartera vencida + Cartera judicial. (Saldos a Fin de Periodo neto de ganancias diferidas).</t>
  </si>
  <si>
    <t>(2) Cifras netas de ganancias diferidas.</t>
  </si>
  <si>
    <t>(3) Cartera deteriorada = Cartera atrasada + Cartera refinanciada. (Saldos a Fin de Periodo neto de ganancias diferidas).</t>
  </si>
  <si>
    <t>Colocaciones Estructurales (Saldo Contable)</t>
  </si>
  <si>
    <t>Castigos Estructurales</t>
  </si>
  <si>
    <t xml:space="preserve">Cartera atrasada Estructural </t>
  </si>
  <si>
    <t xml:space="preserve">Cartera refinanciada Estructural </t>
  </si>
  <si>
    <t xml:space="preserve">Cartera deteriorada Estructural </t>
  </si>
  <si>
    <t xml:space="preserve">Índice de cartera atrasada Estructural </t>
  </si>
  <si>
    <t>Índice de cartera deteriorada Estructural</t>
  </si>
  <si>
    <t xml:space="preserve">Saldo de provisiones sobre colocaciones Estructural </t>
  </si>
  <si>
    <t xml:space="preserve">Cobertura de cartera deteriorada Estructural </t>
  </si>
  <si>
    <t>(1) Las cifras estructurales excluyen los efectos de Programas de Gobierno (PG).</t>
  </si>
  <si>
    <t>Depósitos</t>
  </si>
  <si>
    <t>Moneda</t>
  </si>
  <si>
    <t>S/ 000</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</si>
  <si>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</si>
  <si>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</si>
  <si>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</si>
  <si>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</si>
  <si>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</si>
  <si>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Depósitos y Obligaciones Totales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</si>
  <si>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</si>
  <si>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</si>
  <si>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</si>
  <si>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</si>
  <si>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</si>
  <si>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</si>
  <si>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</si>
  <si>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</si>
  <si>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</si>
  <si>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</si>
  <si>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Totales</t>
  </si>
  <si>
    <t>Inversiones a valor razonable con cambios en resultados</t>
  </si>
  <si>
    <t>Inversiones a valor razonable con cambios en otros resultados integrales</t>
  </si>
  <si>
    <t>Inversiones a costo amortizado</t>
  </si>
  <si>
    <t xml:space="preserve">Operaciones de reporte con terceros </t>
  </si>
  <si>
    <t>Total Fondeo</t>
  </si>
  <si>
    <t>Costo de Fondeo</t>
  </si>
  <si>
    <t>pbs</t>
  </si>
  <si>
    <t>Costo de Fondeo Estructural</t>
  </si>
  <si>
    <t xml:space="preserve">Ingreso neto por intereses </t>
  </si>
  <si>
    <t xml:space="preserve">Variación % </t>
  </si>
  <si>
    <t xml:space="preserve">Ingresos por intereses </t>
  </si>
  <si>
    <t>Intereses sobre colocaciones</t>
  </si>
  <si>
    <t>Dividendos sobre inversiones</t>
  </si>
  <si>
    <t>Intereses sobre depósitos en otros bancos</t>
  </si>
  <si>
    <t>Intereses sobre valores</t>
  </si>
  <si>
    <t>Otros ingresos por intereses</t>
  </si>
  <si>
    <t>Gastos por intereses</t>
  </si>
  <si>
    <t>Intereses sobre depósitos</t>
  </si>
  <si>
    <t>Intereses sobre deuda a bancos y corresponsales</t>
  </si>
  <si>
    <t>Intereses sobre bonos y notas subord.</t>
  </si>
  <si>
    <t>Ingreso neto por intereses</t>
  </si>
  <si>
    <t>Ingreso neto por intereses después de provisiones</t>
  </si>
  <si>
    <t>Activos promedio que generan intereses</t>
  </si>
  <si>
    <t>Provisiones / Ingreso neto por intereses</t>
  </si>
  <si>
    <t>Ingresos Netos por Intereses / Margen</t>
  </si>
  <si>
    <t>Ingresos por intereses</t>
  </si>
  <si>
    <t>Balances</t>
  </si>
  <si>
    <t>Activos promedio que generan intereses (AGI)</t>
  </si>
  <si>
    <t>Fondeo Promedio</t>
  </si>
  <si>
    <t>Tasas</t>
  </si>
  <si>
    <t>Rendimiento de los AGI</t>
  </si>
  <si>
    <t>Tasa de referencia Perú</t>
  </si>
  <si>
    <t>FED funds rate</t>
  </si>
  <si>
    <t>Ingresos por Intereses / AGI</t>
  </si>
  <si>
    <t>S/ millones</t>
  </si>
  <si>
    <t>Balance</t>
  </si>
  <si>
    <t>Ingresos</t>
  </si>
  <si>
    <t>Promedio</t>
  </si>
  <si>
    <t>Implícitas</t>
  </si>
  <si>
    <t>Disponible y equivalentes</t>
  </si>
  <si>
    <t>Otros AGI</t>
  </si>
  <si>
    <t>Inversiones</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</si>
  <si>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</si>
  <si>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</si>
  <si>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</si>
  <si>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</si>
  <si>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</si>
  <si>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</si>
  <si>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</si>
  <si>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</si>
  <si>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</si>
  <si>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</si>
  <si>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</si>
  <si>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</si>
  <si>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</si>
  <si>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t>MNI</t>
  </si>
  <si>
    <t>MNI en MN</t>
  </si>
  <si>
    <t>MNI en ME</t>
  </si>
  <si>
    <t>Provisiones de la Cartera de Colocaciones</t>
  </si>
  <si>
    <t>% change</t>
  </si>
  <si>
    <t>Recupero de créditos castigados</t>
  </si>
  <si>
    <t>Provisión de pérdida crediticia para cartera de créditos, neta de recuperos</t>
  </si>
  <si>
    <t>(1) Provisión de pérdida crediticia para cartera de créditos, neta de recuperos anualizadas / Total Colocaciones.</t>
  </si>
  <si>
    <t>Provisiones de la Cartera de Colocaciones Estructurales</t>
  </si>
  <si>
    <t>Costo del riesgo estructural (2)</t>
  </si>
  <si>
    <t>(2) El Costo del riesgo estructural excluye las Provisiones de pérdida crediticia para cartera de créditos, neta de recuperos y Colocaciones de los programas del gobierno (PG) Reactiva Perú y FAE.</t>
  </si>
  <si>
    <t>Provisiones de la Cartera de Colocaciones PG</t>
  </si>
  <si>
    <t>n.a</t>
  </si>
  <si>
    <t>Costo del riesgo (1)</t>
  </si>
  <si>
    <t>(1) El Costo del riesgo PG incluye las Provisiones de pérdida crediticia para cartera de créditos, neta de rec uperos y colocaciones de los programas del gobierno Reactiva Perú y FAE.</t>
  </si>
  <si>
    <t>Otros Ingresos Core</t>
  </si>
  <si>
    <t>(S/ 000)</t>
  </si>
  <si>
    <t>Ingreso neto por comisiones</t>
  </si>
  <si>
    <t>Ganancia neta en operaciones de cambio</t>
  </si>
  <si>
    <t>Total Otros Ingresos Core</t>
  </si>
  <si>
    <t>Comisiones por servicios bancarios</t>
  </si>
  <si>
    <r>
      <t xml:space="preserve">Medios de pagos y servicios </t>
    </r>
    <r>
      <rPr>
        <vertAlign val="superscript"/>
        <sz val="10"/>
        <rFont val="Calibri"/>
        <family val="2"/>
        <scheme val="minor"/>
      </rPr>
      <t>(1)</t>
    </r>
  </si>
  <si>
    <r>
      <t xml:space="preserve">Cuentas pasivas y transaccionales </t>
    </r>
    <r>
      <rPr>
        <vertAlign val="superscript"/>
        <sz val="10"/>
        <rFont val="Calibri"/>
        <family val="2"/>
        <scheme val="minor"/>
      </rPr>
      <t>(2)</t>
    </r>
  </si>
  <si>
    <r>
      <t xml:space="preserve">Desembolso de Créditos </t>
    </r>
    <r>
      <rPr>
        <vertAlign val="superscript"/>
        <sz val="10"/>
        <rFont val="Calibri"/>
        <family val="2"/>
        <scheme val="minor"/>
      </rPr>
      <t>(3)</t>
    </r>
  </si>
  <si>
    <t>Carta Fianza</t>
  </si>
  <si>
    <t>Mibanco (Perú y Cólombia)</t>
  </si>
  <si>
    <t>Seguros</t>
  </si>
  <si>
    <t>BCP Bolivia</t>
  </si>
  <si>
    <t>Gestión de Patrimonios y Fincorp.</t>
  </si>
  <si>
    <r>
      <t xml:space="preserve">Otros </t>
    </r>
    <r>
      <rPr>
        <vertAlign val="superscript"/>
        <sz val="10"/>
        <rFont val="Calibri"/>
        <family val="2"/>
        <scheme val="minor"/>
      </rPr>
      <t>(4)</t>
    </r>
  </si>
  <si>
    <t>Otros Ingresos Non-Core</t>
  </si>
  <si>
    <t>Ganancia (Pérdida) neta en valores</t>
  </si>
  <si>
    <r>
      <t xml:space="preserve">Ganancia neta por inversión en asociadas </t>
    </r>
    <r>
      <rPr>
        <vertAlign val="superscript"/>
        <sz val="10"/>
        <rFont val="Calibri"/>
        <family val="2"/>
        <scheme val="minor"/>
      </rPr>
      <t>(1)</t>
    </r>
  </si>
  <si>
    <t>Ganancia (Pérdida) neta en derivados especulativos</t>
  </si>
  <si>
    <t xml:space="preserve">Ganancia (Pérdida) neta por diferencia en cambio </t>
  </si>
  <si>
    <t>Total Otros Ingresos Non-Core</t>
  </si>
  <si>
    <t>(1)  Incluye las ganancias en otras inversiones, principalmente conformado por el resultado de Banmédica.</t>
  </si>
  <si>
    <t>Generales</t>
  </si>
  <si>
    <t>Gastos Operativos</t>
  </si>
  <si>
    <t>Remuneraciones y beneficios sociales</t>
  </si>
  <si>
    <t>Gastos administrativos y generales</t>
  </si>
  <si>
    <r>
      <t>Depreciación y amortización</t>
    </r>
    <r>
      <rPr>
        <vertAlign val="superscript"/>
        <sz val="10"/>
        <rFont val="Calibri"/>
        <family val="2"/>
        <scheme val="minor"/>
      </rPr>
      <t xml:space="preserve"> </t>
    </r>
  </si>
  <si>
    <t>Asociación en participación</t>
  </si>
  <si>
    <t xml:space="preserve">Gastos operativos </t>
  </si>
  <si>
    <t xml:space="preserve">Gastos administrativos y generales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</si>
  <si>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</si>
  <si>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</si>
  <si>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</si>
  <si>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</si>
  <si>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</si>
  <si>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</si>
  <si>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</si>
  <si>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</si>
  <si>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</si>
  <si>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</si>
  <si>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</si>
  <si>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</si>
  <si>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</si>
  <si>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</si>
  <si>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</si>
  <si>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r>
      <t xml:space="preserve">Otros </t>
    </r>
    <r>
      <rPr>
        <vertAlign val="superscript"/>
        <sz val="10"/>
        <rFont val="Calibri"/>
        <family val="2"/>
        <scheme val="minor"/>
      </rPr>
      <t>(1)</t>
    </r>
  </si>
  <si>
    <t xml:space="preserve">Total </t>
  </si>
  <si>
    <t>Eficiencia Operativa</t>
  </si>
  <si>
    <t xml:space="preserve">Mibanco Peru </t>
  </si>
  <si>
    <t>Pacífico</t>
  </si>
  <si>
    <t>Prima AFP</t>
  </si>
  <si>
    <t>Var. TaT</t>
  </si>
  <si>
    <t>Var. AaA</t>
  </si>
  <si>
    <t>Capital Regulatorio y Capitalización</t>
  </si>
  <si>
    <t xml:space="preserve">Saldo a </t>
  </si>
  <si>
    <t>Capital social</t>
  </si>
  <si>
    <t>Acciones de tesorería</t>
  </si>
  <si>
    <t>Capital adicional</t>
  </si>
  <si>
    <t>Deuda Subordinada Perpetua</t>
  </si>
  <si>
    <t>Deuda Subordinada</t>
  </si>
  <si>
    <t>Inversiones en instrumentos representativos de capital y deuda subordinada emitidos por empresas financieras y de seguros</t>
  </si>
  <si>
    <t>Goodwill</t>
  </si>
  <si>
    <t>Pérdidas netas del año en curso</t>
  </si>
  <si>
    <t>Capital Regulatorio (A)</t>
  </si>
  <si>
    <t>Deducciones de consolidación sobre el grupo consolidable de sistema financiero</t>
  </si>
  <si>
    <t>Deducciones de consolidación sobre el grupo consolidable del sistema de seguros</t>
  </si>
  <si>
    <t>Requerimiento de Capital Regulatorio (B)</t>
  </si>
  <si>
    <t>Ratio Capital regulatorio (A) / (B)</t>
  </si>
  <si>
    <t>(1) Reservas legales y Otras reservas incluyen reservas de capital restringidas (PEN 14,745 millones) y reservas de capital opcionales (PEN 6,661 millones).</t>
  </si>
  <si>
    <t>(2) Interés minoritario incluye (PEN 421 millones) del interés minoritario Tier I</t>
  </si>
  <si>
    <t>(3) Hasta 1.25% del total de activos ponderados por riesgo del BCP, Solución Empresa Administradora Hipotecaria, Mibanco y ASB Bank Corp.</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</si>
  <si>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</si>
  <si>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</si>
  <si>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</si>
  <si>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</si>
  <si>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</si>
  <si>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</si>
  <si>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</si>
  <si>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Capital</t>
  </si>
  <si>
    <t>Reservas</t>
  </si>
  <si>
    <t>Inversiones en subsidiarias y otros, netas de ganancias no realizadas y utilidades</t>
  </si>
  <si>
    <t>Activos ponderados por riesgo crediticio</t>
  </si>
  <si>
    <t>Activos ponderados por riesgo operacional</t>
  </si>
  <si>
    <t>Requerimiento de patrimonio por riesgo crediticio</t>
  </si>
  <si>
    <t>Requerimiento de patrimonio por riesgo operacional</t>
  </si>
  <si>
    <t>Perú</t>
  </si>
  <si>
    <t>PBI (US$ Millones)</t>
  </si>
  <si>
    <t>PBI per cápita (US$)</t>
  </si>
  <si>
    <t>Inversión Bruta Fija (% del PBI)</t>
  </si>
  <si>
    <t>Tipo de Cambio, fin de periodo</t>
  </si>
  <si>
    <t>Balance Fiscal (% del PBI)</t>
  </si>
  <si>
    <t>Deuda Pública (% del PBI)</t>
  </si>
  <si>
    <t>Balanza Comercial (US$ Millones)</t>
  </si>
  <si>
    <t>(% del PBI)</t>
  </si>
  <si>
    <t>Exportaciones</t>
  </si>
  <si>
    <t>Importaciones</t>
  </si>
  <si>
    <t>Balance en Cuenta Corriente (US$ Millones)</t>
  </si>
  <si>
    <t>Balanza en Cuenta Corriente (% del PBI)</t>
  </si>
  <si>
    <t>Reservas Internacionales Netas (US$ Millones)</t>
  </si>
  <si>
    <t>(Meses de Importaciones)</t>
  </si>
  <si>
    <t>Fuente: INEI, BCRP y SBS.</t>
  </si>
  <si>
    <t>(1) Sistema Financiero, Tipo de Cambio Corriente</t>
  </si>
  <si>
    <t>(2) Rango Meta de Inflación: 1% - 3%</t>
  </si>
  <si>
    <t>Variación (unid.)</t>
  </si>
  <si>
    <t>Oficinas</t>
  </si>
  <si>
    <t>Cajeros automáticos</t>
  </si>
  <si>
    <t>Agentes BCP</t>
  </si>
  <si>
    <t>Total puntos de contacto BCP Individual</t>
  </si>
  <si>
    <t>Agentes</t>
  </si>
  <si>
    <t>(1) Incluye puntos de contacto físicos de BCP Individual, BCP Bolivia y Mibanco Perú</t>
  </si>
  <si>
    <t>Calidad de cartera y ratios de morosidad PG (1)</t>
  </si>
  <si>
    <t>Colocaciones PG (Saldo Contable)</t>
  </si>
  <si>
    <t>Saldo de provisiones netas para colocaciones PG</t>
  </si>
  <si>
    <t>Cartera atrasada PG</t>
  </si>
  <si>
    <t>Índice de cartera atrasada PG</t>
  </si>
  <si>
    <t>Saldo de provisiones sobre colocaciones PG</t>
  </si>
  <si>
    <t>Cobertura de cartera atrasada PG</t>
  </si>
  <si>
    <t>(1) Las cifras de Programas de Gobierno (GP) incluyen Reactiva Perú y FAE.</t>
  </si>
  <si>
    <t>(Expresado en miles de S/ NIIF)</t>
  </si>
  <si>
    <t>(Expresado en miles de S/, NIIF)</t>
  </si>
  <si>
    <t>ACTIVOS</t>
  </si>
  <si>
    <t>Ingresos por intereses y gastos</t>
  </si>
  <si>
    <t>Fondos disponibles</t>
  </si>
  <si>
    <t>Ingreso por intereses y dividendos</t>
  </si>
  <si>
    <t>Que no generan intereses</t>
  </si>
  <si>
    <t xml:space="preserve">Gastos por intereses </t>
  </si>
  <si>
    <t>Que generan intereses</t>
  </si>
  <si>
    <t xml:space="preserve">Ingresos netos por intereses </t>
  </si>
  <si>
    <t>Total fondos disponibles</t>
  </si>
  <si>
    <t xml:space="preserve">Ganancia neta en operaciones de cambio </t>
  </si>
  <si>
    <t>Vigentes</t>
  </si>
  <si>
    <t>Vencidas</t>
  </si>
  <si>
    <t xml:space="preserve">Ganancia neta por inversión en asociadas </t>
  </si>
  <si>
    <t xml:space="preserve">Menos - provisión neta para colocaciones </t>
  </si>
  <si>
    <t>Colocaciones netas</t>
  </si>
  <si>
    <t xml:space="preserve">Ganancia neta por diferencia en cambio </t>
  </si>
  <si>
    <t xml:space="preserve">Inmuebles, mobiliario y equipo, neto </t>
  </si>
  <si>
    <t>Aceptaciones bancarias</t>
  </si>
  <si>
    <t xml:space="preserve">Inversiones en asociadas </t>
  </si>
  <si>
    <t xml:space="preserve">Intangible y crédito mercantil, neto </t>
  </si>
  <si>
    <t>Total resultados técnicos de seguros</t>
  </si>
  <si>
    <t>Total gastos</t>
  </si>
  <si>
    <t>Total Activos</t>
  </si>
  <si>
    <t xml:space="preserve">Gastos administrativos, generales e impuestos </t>
  </si>
  <si>
    <t xml:space="preserve">PASIVOS Y PATRIMONIO </t>
  </si>
  <si>
    <t xml:space="preserve">Depreciación y amortización </t>
  </si>
  <si>
    <t xml:space="preserve">Asociación en participación </t>
  </si>
  <si>
    <t xml:space="preserve">Otros gastos </t>
  </si>
  <si>
    <t>Total depósitos y obligaciones</t>
  </si>
  <si>
    <t>Cuentas por pagar por pactos de recompra y préstamos de valores</t>
  </si>
  <si>
    <t>Utilidad antes del impuesto a la renta</t>
  </si>
  <si>
    <t>Utilidad neta</t>
  </si>
  <si>
    <t>Bonos y notas emitidas</t>
  </si>
  <si>
    <t>Otros pasivos</t>
  </si>
  <si>
    <t>Total Pasivo</t>
  </si>
  <si>
    <t>Capital Social</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</si>
  <si>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</si>
  <si>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</si>
  <si>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</si>
  <si>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</si>
  <si>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</si>
  <si>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</si>
  <si>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</si>
  <si>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</si>
  <si>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Estado de Situación financiera Individual</t>
  </si>
  <si>
    <t>Inversiones a valor razonable con cambio en resultados</t>
  </si>
  <si>
    <t>Otros activos</t>
  </si>
  <si>
    <t>Total Activo</t>
  </si>
  <si>
    <t>PASIVOS Y PATRIMONIO</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</si>
  <si>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</si>
  <si>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</si>
  <si>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</si>
  <si>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</si>
  <si>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</si>
  <si>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</si>
  <si>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</si>
  <si>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Ingreso total por intereses</t>
  </si>
  <si>
    <t>Gastos por intereses y similares</t>
  </si>
  <si>
    <t>Gastos generales y administrativos</t>
  </si>
  <si>
    <t>Total Gastos</t>
  </si>
  <si>
    <t>Utilidad Operativa</t>
  </si>
  <si>
    <t>Otros, neto</t>
  </si>
  <si>
    <t>Utilidad antes de impuestos</t>
  </si>
  <si>
    <t>Ratio de Cobertura Doble</t>
  </si>
  <si>
    <t xml:space="preserve">Inversiones a valor razonable con cambios en resultados </t>
  </si>
  <si>
    <t>Calidad de la cartera de préstamos</t>
  </si>
  <si>
    <t>Índice de cartera atrasada</t>
  </si>
  <si>
    <t>Ingresos no financieros</t>
  </si>
  <si>
    <t>Cobertura de cartera atrasada</t>
  </si>
  <si>
    <t xml:space="preserve">Ingreso neto por comisiones </t>
  </si>
  <si>
    <t>Cobertura de cartera deteriorada</t>
  </si>
  <si>
    <t>Ganancia netas en operaciones de cambio</t>
  </si>
  <si>
    <t>Costo del riesgo (5)</t>
  </si>
  <si>
    <t>Ganancia neta en valores</t>
  </si>
  <si>
    <t>Menos - provisión netas para colocaciones</t>
  </si>
  <si>
    <t xml:space="preserve">Ganancia neta en derivados especulativos </t>
  </si>
  <si>
    <t>Inversiones en asociadas</t>
  </si>
  <si>
    <t xml:space="preserve"> </t>
  </si>
  <si>
    <t>Gastos administrativos</t>
  </si>
  <si>
    <t>Otros gastos</t>
  </si>
  <si>
    <t>Pasivos financieros a valor razonable con cambios en resultados</t>
  </si>
  <si>
    <t xml:space="preserve">Ganancia no realizada </t>
  </si>
  <si>
    <t>Utilidad neta atribuible a BCP Individual</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</si>
  <si>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</si>
  <si>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</si>
  <si>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</si>
  <si>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</si>
  <si>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</si>
  <si>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</si>
  <si>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</si>
  <si>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</si>
  <si>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</si>
  <si>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</si>
  <si>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</si>
  <si>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</si>
  <si>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</si>
  <si>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</si>
  <si>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</si>
  <si>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Colocaciones / Depósitos</t>
  </si>
  <si>
    <t xml:space="preserve">Cajeros Automáticos </t>
  </si>
  <si>
    <t>Índice de eficiencia</t>
  </si>
  <si>
    <t>ROAE incl. Goodwill</t>
  </si>
  <si>
    <t xml:space="preserve">    Trimestre</t>
  </si>
  <si>
    <t xml:space="preserve">Acumulado a </t>
  </si>
  <si>
    <t>Ingresos por comisiones</t>
  </si>
  <si>
    <t>Gastos de administración y ventas</t>
  </si>
  <si>
    <t xml:space="preserve">Utilidad operativa </t>
  </si>
  <si>
    <t xml:space="preserve">Utilida neta antes de resultados de traslación </t>
  </si>
  <si>
    <t>(*) La ganancia por Rentabilidad del encaje y FFMM se está presentando neta de impuestos, por lo cual se hizo el cambio retroactivo (antes se presentaba bruta).</t>
  </si>
  <si>
    <t xml:space="preserve"> Variación %</t>
  </si>
  <si>
    <t>Activos totales</t>
  </si>
  <si>
    <t>Pasivos totales</t>
  </si>
  <si>
    <t>Cartera administrada</t>
  </si>
  <si>
    <t>Part. %</t>
  </si>
  <si>
    <t>Fondo 0</t>
  </si>
  <si>
    <t>Fondo 1</t>
  </si>
  <si>
    <t>Fondo 2</t>
  </si>
  <si>
    <t>Fondo 3</t>
  </si>
  <si>
    <t>Total S/ Millones</t>
  </si>
  <si>
    <t>Fuente SBS</t>
  </si>
  <si>
    <t>Rentabilidad nominal últimos 12 meses</t>
  </si>
  <si>
    <t>Recaudación de aportes (S/ Millones)</t>
  </si>
  <si>
    <t>Fuente Superintencia de Banca, Seguros y AFPs</t>
  </si>
  <si>
    <t>(1) A partir de junio 2019, otra AFP es quien tiene la exclusividad de afiliaciones.</t>
  </si>
  <si>
    <t>Activo total</t>
  </si>
  <si>
    <t>Patrimonio</t>
  </si>
  <si>
    <t>Otros ingresos</t>
  </si>
  <si>
    <t>* Estados financieros sin eliminaciones por consolidación.</t>
  </si>
  <si>
    <t>Ingreso por comisiones</t>
  </si>
  <si>
    <t>Ganancia neta en venta de valores</t>
  </si>
  <si>
    <t>Resultado por derivados</t>
  </si>
  <si>
    <t>Resultado por exposición al tipo de cambio</t>
  </si>
  <si>
    <t>Utilidad operativa</t>
  </si>
  <si>
    <t xml:space="preserve">Interes minoritario </t>
  </si>
  <si>
    <t>* Cifras proforma no-auditado.</t>
  </si>
  <si>
    <t>(1) Incluye Remuneraciones + Gastos Generales y Administrativos + Gastos asignados + Depreciación y amortización + Impuestos y contribuciones + Otros gastos</t>
  </si>
  <si>
    <t>Puntos de contacto físico BCP Individual</t>
  </si>
  <si>
    <t>PBI Real (var. % a/a)</t>
  </si>
  <si>
    <t>Demanda Interna (var. % a/a)</t>
  </si>
  <si>
    <t xml:space="preserve">     Consumo Total (var. % AaA)</t>
  </si>
  <si>
    <t xml:space="preserve">     Consumo Privado (var. % AaA)</t>
  </si>
  <si>
    <t xml:space="preserve">     Inversión Privada (var. % AaA)</t>
  </si>
  <si>
    <t xml:space="preserve">     Inversión Pública (var. % AaA)</t>
  </si>
  <si>
    <t>Tasa de Referencia, fin de periodo</t>
  </si>
  <si>
    <t>Tipo de Cambio (var. % a/a)</t>
  </si>
  <si>
    <t>Afiliados</t>
  </si>
  <si>
    <t>Fondo administrado (S/ Millones)</t>
  </si>
  <si>
    <t>Principales indicadores trimestrales y participación de mercado</t>
  </si>
  <si>
    <t>Nuevas afiliaciones  (1)</t>
  </si>
  <si>
    <t>QoQ</t>
  </si>
  <si>
    <t>YoY</t>
  </si>
  <si>
    <t>Credicorp Ltd. Cifras Financieras 4T22</t>
  </si>
  <si>
    <t>(2) La contribución de Grupo Pacífico presentada aquí es mayor a la utilidad de Pacifico Seguros pues se está incluyendo al 100% de Crediseguros (incluyendo el 48% bajo Grupo Crédito)</t>
  </si>
  <si>
    <t xml:space="preserve">(1)  En Mibanco, la cifra es menor a la utilidad neta porque Credicorp es dueño (directa e indirectamente) del 99.921% de Mibanco. </t>
  </si>
  <si>
    <t>Crédito del sistema financiero sin Reactiva (var. % a/a) (1)</t>
  </si>
  <si>
    <t>Inflación, fin de periodo (2)</t>
  </si>
  <si>
    <t>Mar 2022</t>
  </si>
  <si>
    <t>Mar 2023</t>
  </si>
  <si>
    <t>Variación %
Mar 2023 / Mar 2022</t>
  </si>
  <si>
    <t>2023  (3)</t>
  </si>
  <si>
    <t>(2) Cifras difieren de los reportado anteriormente por cambio de número de agentes de BCP Bolivia</t>
  </si>
  <si>
    <t>Resultado del Servicio de Seguro</t>
  </si>
  <si>
    <t>Resultado del Reaseguro</t>
  </si>
  <si>
    <t>(1) El Patrimonio neto incluye las Ganancias no realizadas del portafolio de inversiones de Prima AFP.</t>
  </si>
  <si>
    <t>(1) Incluye nueva metodoligia de la SBS para el valor cuota.</t>
  </si>
  <si>
    <t>(2) Para efectos comparativos , en el 4T22 se realizo la reclasificación de los gastos de custodia,  de otros ingresos y gastos netos a gastos de administración y ventas.</t>
  </si>
  <si>
    <t xml:space="preserve">Otros ingresos y gastos netos (ganancia neta del encaje y FFMM) </t>
  </si>
  <si>
    <t xml:space="preserve">Inversiones a valor razonable con cambios en otros resultados integrales </t>
  </si>
  <si>
    <t xml:space="preserve">Inversiones en subsidiarias y asociadas </t>
  </si>
  <si>
    <t>Deuda a bancos correspondientes  y otras entidades</t>
  </si>
  <si>
    <t>Ganancia neta sobre activos financieros a valor razonable con cambios en resultados</t>
  </si>
  <si>
    <t>Ganancia (Pérdida) neta por diferencias en tipo de cambio</t>
  </si>
  <si>
    <t>(1) No incluye las inversiones en inmuebles.</t>
  </si>
  <si>
    <t>Pasivo total</t>
  </si>
  <si>
    <t>Desde el 1T15, los Estados Financieros de Grupo Pacífico reflejan el acuerdo con Banmédica (en partes iguales) de los negocios de:</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</si>
  <si>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</si>
  <si>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(i)           seguros de salud privados que administra Grupo Pacífico y que se incorporan en sus Estados Financieros en cada una de las líneas contables;</t>
  </si>
  <si>
    <t>(ii)          seguro de salud corporativo (para trabajadores dependientes); y</t>
  </si>
  <si>
    <t>(iii)         servicios médicos.</t>
  </si>
  <si>
    <t>Como se explicó anteriormente, los negocios de seguros de salud corporativos y servicios médicos son consolidados por Banmédica. El siguiente cuadro refleja los resultados consolidados de los cuales Grupo Pacifico recibe el 50% de la utilidad neta.</t>
  </si>
  <si>
    <t>Capital regulatorio</t>
  </si>
  <si>
    <t> (S/ miles)</t>
  </si>
  <si>
    <t>Utilidades y Resultados Acumulados</t>
  </si>
  <si>
    <t>Provisiones (1)</t>
  </si>
  <si>
    <t>Pérdida No Realizada</t>
  </si>
  <si>
    <t>Intangibles</t>
  </si>
  <si>
    <t>Patrimonio Efectivo Total</t>
  </si>
  <si>
    <t>Capital Ordinario Nivel 1 (2)</t>
  </si>
  <si>
    <t>Patrimonio Efectivo Nivel 1 (3)</t>
  </si>
  <si>
    <t>Patrimonio Efectivo Nivel 2 (4)</t>
  </si>
  <si>
    <t>Activos ponderados por riesgo</t>
  </si>
  <si>
    <t>Activos ponderados por riesgo de mercado</t>
  </si>
  <si>
    <t>Requerimiento de patrimonio</t>
  </si>
  <si>
    <t>Requerimiento de patrimonio por riesgo de mercado</t>
  </si>
  <si>
    <t>Requerimientos adicionales de capital</t>
  </si>
  <si>
    <t xml:space="preserve">Ratio Patrimonio Efectivo Nivel 1 </t>
  </si>
  <si>
    <t>Ratio Patrimonio Efectivo Total</t>
  </si>
  <si>
    <t>Capital Regulatorio y Capitalización de Mibanco</t>
  </si>
  <si>
    <t>Ratio Capital Ordinario Nivel 1</t>
  </si>
  <si>
    <t>Gastos financieros de la actividad de seguros, neto</t>
  </si>
  <si>
    <t>Resultado técnico de seguros</t>
  </si>
  <si>
    <t>Crediseguros</t>
  </si>
  <si>
    <t>9 pbs</t>
  </si>
  <si>
    <t>20 pbs</t>
  </si>
  <si>
    <t>50 pbs</t>
  </si>
  <si>
    <t>Margen neto por intereses(1)</t>
  </si>
  <si>
    <t>Costo de fondeo(2)</t>
  </si>
  <si>
    <t>ROE</t>
  </si>
  <si>
    <t>ROA</t>
  </si>
  <si>
    <t xml:space="preserve">Índice de cartera atrasada (3) </t>
  </si>
  <si>
    <t>Índice de cartera deteriorada (4)</t>
  </si>
  <si>
    <t>Ratio de eficiencia (6)</t>
  </si>
  <si>
    <t xml:space="preserve">Capitalización - BCP Individual </t>
  </si>
  <si>
    <t>Ratio de Capital Global (7)</t>
  </si>
  <si>
    <t>Ratio Tier 1 (8)</t>
  </si>
  <si>
    <t>Ratio common equity tier 1 (9) (11)</t>
  </si>
  <si>
    <t xml:space="preserve">Capitalización - Mibanco </t>
  </si>
  <si>
    <t xml:space="preserve">  Acciones de Tesorería (10)</t>
  </si>
  <si>
    <t>Intereses y rendimientos similares</t>
  </si>
  <si>
    <t>Intereses y gastos similares</t>
  </si>
  <si>
    <t>N/A</t>
  </si>
  <si>
    <t>(1) Margen Neto por Intereses = Ingresos Neto Por Intereses (Excluyendo Gastos financieros de la actividad de seguros, neto) / Activos Promedio que Generan Intereses</t>
  </si>
  <si>
    <t>(2) Costo de Fondeo = Gasto por Intereses (Excluyendo Gasto financieros de la actividad de seguros, neto)  / Fondeo Promedio</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</si>
  <si>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</si>
  <si>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</si>
  <si>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</si>
  <si>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 xml:space="preserve">(6) Índice de eficiencia = (Remuneración y beneficios sociales + gastos administrativos + depreciación y amortización + asociación en participación) / (Intereses, rendimientos y gastos similares, neto + Ingreso neto por comisiones + Ganancia neta en operaciones de cambio + Ganancia netas por inversión en asociadas + Ganancia neta en derivados especulativos + Ganancia neta por diferencia en cambio  + Resultado Técnico de Seguros). </t>
  </si>
  <si>
    <t xml:space="preserve">(7) Capital Regulatorio / Activos ponderados por riesgo totales (mínimo legal = 10% desde julio 2011). </t>
  </si>
  <si>
    <t xml:space="preserve">(8)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</si>
  <si>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(9) Tier 1 Common Equity = Capital + Reservas - 100% deducciones (inversiones en subsidiarias, goodwill, activos intangibles y tributarios diferidos netos basados en rendimientos futuros) + Utilidades Retenidas + Ganancias no realizadas.</t>
  </si>
  <si>
    <t>(10) Estas acciones son propiedad de Atlantic Security Holding Corporation (ASHC).</t>
  </si>
  <si>
    <t>(11) Ratio Tier 1 Common Equity calculado en contabilidad NIIF.</t>
  </si>
  <si>
    <r>
      <t xml:space="preserve">Ventas Digitales </t>
    </r>
    <r>
      <rPr>
        <vertAlign val="superscript"/>
        <sz val="10"/>
        <color rgb="FF000000"/>
        <rFont val="Calibri"/>
        <family val="2"/>
        <scheme val="minor"/>
      </rPr>
      <t>(7)</t>
    </r>
  </si>
  <si>
    <r>
      <t xml:space="preserve">Transacciones Cashless </t>
    </r>
    <r>
      <rPr>
        <vertAlign val="superscript"/>
        <sz val="10"/>
        <color rgb="FF000000"/>
        <rFont val="Calibri"/>
        <family val="2"/>
        <scheme val="minor"/>
      </rPr>
      <t>(6)</t>
    </r>
  </si>
  <si>
    <r>
      <t xml:space="preserve">Transacciones Monetarias Digitales </t>
    </r>
    <r>
      <rPr>
        <vertAlign val="superscript"/>
        <sz val="10"/>
        <color rgb="FF000000"/>
        <rFont val="Calibri"/>
        <family val="2"/>
        <scheme val="minor"/>
      </rPr>
      <t>(2)</t>
    </r>
  </si>
  <si>
    <r>
      <t xml:space="preserve">Desembolsos a través Leads </t>
    </r>
    <r>
      <rPr>
        <vertAlign val="superscript"/>
        <sz val="10"/>
        <color rgb="FF000000"/>
        <rFont val="Calibri"/>
        <family val="2"/>
        <scheme val="minor"/>
      </rPr>
      <t>(2)</t>
    </r>
  </si>
  <si>
    <r>
      <t xml:space="preserve">Desembolsos a través de canales alternativos </t>
    </r>
    <r>
      <rPr>
        <vertAlign val="superscript"/>
        <sz val="10"/>
        <color rgb="FF000000"/>
        <rFont val="Calibri"/>
        <family val="2"/>
        <scheme val="minor"/>
      </rPr>
      <t>(4)</t>
    </r>
  </si>
  <si>
    <r>
      <t xml:space="preserve">Productividad Mibanco </t>
    </r>
    <r>
      <rPr>
        <vertAlign val="superscript"/>
        <sz val="10"/>
        <color rgb="FF000000"/>
        <rFont val="Calibri"/>
        <family val="2"/>
        <scheme val="minor"/>
      </rPr>
      <t>(5)</t>
    </r>
  </si>
  <si>
    <t xml:space="preserve">(1) Números a marzo 2022, diciembre 2022 y marzo 2022 </t>
  </si>
  <si>
    <t xml:space="preserve">(2) Transacciones Monetarias Minoritas realizadas a través de Banca Móvil, Banca por Internet, Yape y Telecrédito/ Total de Transacciones Minoristas Monetarias de la Banca Minorista. </t>
  </si>
  <si>
    <t>(3) Desembolsos generados a través de leads/ Total de desembolsos.</t>
  </si>
  <si>
    <t xml:space="preserve">(4) Desembolsos realizados a través de canales alternativos/ Total de desembolsos. </t>
  </si>
  <si>
    <t>(5) Número de desembolsos totales/ Asesores de Negocio Totales</t>
  </si>
  <si>
    <t xml:space="preserve">(6) Monto transado a través de Banca Móvil, Banco por Internet, Yape y POS/ Total del monto transado de la Banca Minorista. </t>
  </si>
  <si>
    <t>(7) Unidades vendidas de la Banca Minorista vendidas a través de canales digitales/ Total de unidades vendidas de la Banca Minorista.</t>
  </si>
  <si>
    <t xml:space="preserve">Iniciativas Disruptivas: Yape </t>
  </si>
  <si>
    <t>(2) Las cifras difieren de las anteriormente reportadas</t>
  </si>
  <si>
    <r>
      <t xml:space="preserve">Calidad de cartera y ratios de morosidad Estructural </t>
    </r>
    <r>
      <rPr>
        <b/>
        <vertAlign val="superscript"/>
        <sz val="11"/>
        <color rgb="FFFFFFFF"/>
        <rFont val="Calibri"/>
        <family val="2"/>
        <scheme val="minor"/>
      </rPr>
      <t>(1)</t>
    </r>
  </si>
  <si>
    <r>
      <t xml:space="preserve">Saldo de provisiones netas para colocaciones Estructurales </t>
    </r>
    <r>
      <rPr>
        <vertAlign val="superscript"/>
        <sz val="11"/>
        <rFont val="Calibri"/>
        <family val="2"/>
        <scheme val="minor"/>
      </rPr>
      <t>(2)</t>
    </r>
  </si>
  <si>
    <t>(4) Uso de red de terceros, Otros servicios a terceros y Comisiones en sucursales del exterior.</t>
  </si>
  <si>
    <t>(1) Corresponde a comisiones por: tarjeta de crédito y débito; recaudación, pagos y cobranzas.</t>
  </si>
  <si>
    <t>(2) Corresponde a comisiones por Mantenimiento de cuenta, transferencias interbancarias, giros nacionales y transferencias internacionales.</t>
  </si>
  <si>
    <t>(3) Corresponde a comisiones por desembolso de Créditos de la banca minorista y mayorista.</t>
  </si>
  <si>
    <t>(1) El saldo está conformado, principalmente, por el servicio de vigilancia y protección, servicio de limpieza, gastos de representación, servicio de luz y agua, gastos por pólizas de seguros, gastos por suscripciones y gastos por comisiones.</t>
  </si>
  <si>
    <t xml:space="preserve">(3) Gastos operativos / Ingresos operativos (bajo normas de IFRS 17)									</t>
  </si>
  <si>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t>
  </si>
  <si>
    <t>(1) Gastos operativos = Remuneraciones y beneficios sociales + Gastos administrativos + Depreciación y amortización + Asociación en participación.</t>
  </si>
  <si>
    <t>Ratio de eficiencia reportado por subsidiaria</t>
  </si>
  <si>
    <t>Patrimonio neto (1)</t>
  </si>
  <si>
    <t>Gastos por intereses (excluyendo Gastos financieros de la actividad de seguros, neto)</t>
  </si>
  <si>
    <t>Otros gastos por intereses(1)</t>
  </si>
  <si>
    <t>Margen neto por intereses (2)</t>
  </si>
  <si>
    <t>Margen neto por intereses ajustado por riesgo (2)</t>
  </si>
  <si>
    <t>(1) y (2) Cifras difieren de lo previamente reportado, favor considerar lo presentado en este reporte. Para mayor detalle del nuevo cálculo del MNI debido a NIIF17, referirse al Anexo 12.1.8</t>
  </si>
  <si>
    <t>2T23</t>
  </si>
  <si>
    <t>Jun 23</t>
  </si>
  <si>
    <t>Variación % 
TaT</t>
  </si>
  <si>
    <t>Variación %
TaT</t>
  </si>
  <si>
    <t>28 pbs</t>
  </si>
  <si>
    <t>Prima 
2T23</t>
  </si>
  <si>
    <t>Sistema 
2T23</t>
  </si>
  <si>
    <t>Part. %
2T23</t>
  </si>
  <si>
    <t>46 bps</t>
  </si>
  <si>
    <t>22 bps</t>
  </si>
  <si>
    <t>-10 pbs</t>
  </si>
  <si>
    <t>130 pbs</t>
  </si>
  <si>
    <t>157 pbs</t>
  </si>
  <si>
    <t>Usuarios</t>
  </si>
  <si>
    <t>Usuarios (millones)</t>
  </si>
  <si>
    <r>
      <t xml:space="preserve">Usuarios Activos Mensual (MAU) (millones) </t>
    </r>
    <r>
      <rPr>
        <vertAlign val="superscript"/>
        <sz val="10"/>
        <color rgb="FF000000"/>
        <rFont val="Calibri"/>
        <family val="2"/>
        <scheme val="minor"/>
      </rPr>
      <t>(1)</t>
    </r>
  </si>
  <si>
    <t>Usuarios Activos que Generan Ingresos (millones)</t>
  </si>
  <si>
    <t>Engagement</t>
  </si>
  <si>
    <t># Transacciones Mensuales (millones)</t>
  </si>
  <si>
    <r>
      <t xml:space="preserve">TPV </t>
    </r>
    <r>
      <rPr>
        <vertAlign val="superscript"/>
        <sz val="10"/>
        <color rgb="FF000000"/>
        <rFont val="Calibri"/>
        <family val="2"/>
        <scheme val="minor"/>
      </rPr>
      <t>(3)</t>
    </r>
  </si>
  <si>
    <t>Experiencia</t>
  </si>
  <si>
    <r>
      <t xml:space="preserve">NPS </t>
    </r>
    <r>
      <rPr>
        <vertAlign val="superscript"/>
        <sz val="10"/>
        <color rgb="FF000000"/>
        <rFont val="Calibri"/>
        <family val="2"/>
        <scheme val="minor"/>
      </rPr>
      <t>(2)</t>
    </r>
  </si>
  <si>
    <t>Métricas por Usuario Activo Mensual (MAU)</t>
  </si>
  <si>
    <t>Transacciones Mensuales / MAU</t>
  </si>
  <si>
    <t>Ingresos Mensuales / MAU</t>
  </si>
  <si>
    <t>Gastos Mensuales / MAU</t>
  </si>
  <si>
    <t>Drivers Monetización</t>
  </si>
  <si>
    <t>Pagos</t>
  </si>
  <si>
    <t>Recargas Móviles (millones)</t>
  </si>
  <si>
    <t>Pago de Servicios (miles)</t>
  </si>
  <si>
    <t>Yape Promos</t>
  </si>
  <si>
    <r>
      <t xml:space="preserve">GMV </t>
    </r>
    <r>
      <rPr>
        <vertAlign val="superscript"/>
        <sz val="10"/>
        <color rgb="FF000000"/>
        <rFont val="Calibri"/>
        <family val="2"/>
        <scheme val="minor"/>
      </rPr>
      <t xml:space="preserve">(4) </t>
    </r>
    <r>
      <rPr>
        <sz val="10"/>
        <color rgb="FF000000"/>
        <rFont val="Calibri"/>
        <family val="2"/>
        <scheme val="minor"/>
      </rPr>
      <t>(millones)</t>
    </r>
  </si>
  <si>
    <t>Microcréditos</t>
  </si>
  <si>
    <t># Desembolsos (miles)</t>
  </si>
  <si>
    <t>(1) Usuarios Yape que han realizado al menos una transacción en el último mes</t>
  </si>
  <si>
    <t>(2) Net Promoting Score</t>
  </si>
  <si>
    <t>(3) Total Payment Volume</t>
  </si>
  <si>
    <t>(4) Gross Merchant Volume</t>
  </si>
  <si>
    <t>Vida</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</si>
  <si>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</si>
  <si>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</si>
  <si>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</si>
  <si>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 xml:space="preserve">(1) Se incluye el gasto por financiamiento relacionado a los contratos de arrendamiento en aplicación a la NIIF 16. </t>
  </si>
  <si>
    <t>(2) Se incluye el efecto por la aplicación de la NIIF 16, que corresponde a una mayor depreciación por el activo “Derecho de uso”.</t>
  </si>
  <si>
    <t>171 pbs</t>
  </si>
  <si>
    <t>(1) Incluye oficinas con Banco de la Nación, las cuales en Junio 22 eran 34, en Marzo 23 eran 33 y en Junio 23 fueron 36</t>
  </si>
  <si>
    <t>Variación</t>
  </si>
  <si>
    <t>Ratio de Capital Ordinario de Nivel 1 (CET1)</t>
  </si>
  <si>
    <t xml:space="preserve">Ratio de Capital Global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</si>
  <si>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</si>
  <si>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</si>
  <si>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</si>
  <si>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</si>
  <si>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</si>
  <si>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</si>
  <si>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</si>
  <si>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</si>
  <si>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</si>
  <si>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</si>
  <si>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</si>
  <si>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 xml:space="preserve">Variación </t>
  </si>
  <si>
    <t>131 pbs</t>
  </si>
  <si>
    <t>Ingreso Neto por intereses</t>
  </si>
  <si>
    <t>Comisiones y ganancias en operaciones FX</t>
  </si>
  <si>
    <t>Otros Ingesos No Core:</t>
  </si>
  <si>
    <t>Ganancia por diferencia en cambio</t>
  </si>
  <si>
    <t>Ganancia en valores y asociadas</t>
  </si>
  <si>
    <t>Otros Ingresos no operativos</t>
  </si>
  <si>
    <t xml:space="preserve">Otros ingresos </t>
  </si>
  <si>
    <t>Resultado de Servicio de Seguros</t>
  </si>
  <si>
    <t>Resultado de Reaseguros</t>
  </si>
  <si>
    <t>Resultado Técnico de Seguros</t>
  </si>
  <si>
    <t>Gstos operativos</t>
  </si>
  <si>
    <t>Gastos Totales</t>
  </si>
  <si>
    <t>29pbs</t>
  </si>
  <si>
    <t>225pbs</t>
  </si>
  <si>
    <t>25pbs</t>
  </si>
  <si>
    <t>% Var.</t>
  </si>
  <si>
    <t xml:space="preserve">Ratios de Capital bajo Regulación Local </t>
  </si>
  <si>
    <t xml:space="preserve">Fondos en garantía, pactos de reventa y financiamiento con valores </t>
  </si>
  <si>
    <t xml:space="preserve">Inversiones a costo amortizado </t>
  </si>
  <si>
    <t xml:space="preserve">Activos financieros designados a valor razonable con efecto en resultados </t>
  </si>
  <si>
    <t>Activo por contrato de reaseguros</t>
  </si>
  <si>
    <r>
      <t>Otros activos</t>
    </r>
    <r>
      <rPr>
        <vertAlign val="superscript"/>
        <sz val="10"/>
        <rFont val="Calibri"/>
        <family val="2"/>
        <scheme val="minor"/>
      </rPr>
      <t xml:space="preserve"> (1)</t>
    </r>
  </si>
  <si>
    <t xml:space="preserve">Operaciones de reporte con clientes </t>
  </si>
  <si>
    <t>Pasivo por contrato de seguros</t>
  </si>
  <si>
    <t xml:space="preserve">Pasivos financieros a valor razonable con cambios en resultados </t>
  </si>
  <si>
    <t xml:space="preserve">Acciones en tesorería </t>
  </si>
  <si>
    <t xml:space="preserve">Capital adicional </t>
  </si>
  <si>
    <t xml:space="preserve">Reservas </t>
  </si>
  <si>
    <t>Otras reservas</t>
  </si>
  <si>
    <t>Provisión de pérdida crediticia para cartera de créditos, neto de recuperos</t>
  </si>
  <si>
    <t xml:space="preserve">Ganancia (Pérdida) neta en valores </t>
  </si>
  <si>
    <t xml:space="preserve">Ganancia (pérdida) neta por diferencia en cambio </t>
  </si>
  <si>
    <t xml:space="preserve">Impuesto a la renta </t>
  </si>
  <si>
    <r>
      <t xml:space="preserve">Transformación Negocios Tradicionales </t>
    </r>
    <r>
      <rPr>
        <b/>
        <vertAlign val="superscript"/>
        <sz val="10"/>
        <color rgb="FFFFFFFF"/>
        <rFont val="Calibri"/>
        <family val="2"/>
        <scheme val="minor"/>
      </rPr>
      <t>(1)</t>
    </r>
    <r>
      <rPr>
        <b/>
        <sz val="10"/>
        <color rgb="FFFFFFFF"/>
        <rFont val="Calibri"/>
        <family val="2"/>
        <scheme val="minor"/>
      </rPr>
      <t xml:space="preserve"> </t>
    </r>
  </si>
  <si>
    <r>
      <t xml:space="preserve"> Mibanco </t>
    </r>
    <r>
      <rPr>
        <vertAlign val="superscript"/>
        <sz val="10"/>
        <color theme="1"/>
        <rFont val="Calibri"/>
        <family val="2"/>
        <scheme val="minor"/>
      </rPr>
      <t>(1)</t>
    </r>
  </si>
  <si>
    <r>
      <t xml:space="preserve"> Grupo Pacífico </t>
    </r>
    <r>
      <rPr>
        <vertAlign val="superscript"/>
        <sz val="10"/>
        <color theme="1"/>
        <rFont val="Calibri"/>
        <family val="2"/>
        <scheme val="minor"/>
      </rPr>
      <t>(2)</t>
    </r>
  </si>
  <si>
    <r>
      <t xml:space="preserve">Otros </t>
    </r>
    <r>
      <rPr>
        <b/>
        <vertAlign val="superscript"/>
        <sz val="10"/>
        <color theme="1"/>
        <rFont val="Calibri"/>
        <family val="2"/>
        <scheme val="minor"/>
      </rPr>
      <t>(3)</t>
    </r>
  </si>
  <si>
    <r>
      <t xml:space="preserve">Colocaciones Totales </t>
    </r>
    <r>
      <rPr>
        <b/>
        <vertAlign val="superscript"/>
        <sz val="10"/>
        <color theme="0"/>
        <rFont val="Calibri"/>
        <family val="2"/>
        <scheme val="minor"/>
      </rPr>
      <t>(1) (2)</t>
    </r>
    <r>
      <rPr>
        <b/>
        <sz val="10"/>
        <color theme="0"/>
        <rFont val="Calibri"/>
        <family val="2"/>
        <scheme val="minor"/>
      </rPr>
      <t xml:space="preserve">
(S/ millones)</t>
    </r>
  </si>
  <si>
    <r>
      <t xml:space="preserve">Colocaciones Totales </t>
    </r>
    <r>
      <rPr>
        <b/>
        <vertAlign val="superscript"/>
        <sz val="10"/>
        <color theme="0"/>
        <rFont val="Calibri"/>
        <family val="2"/>
        <scheme val="minor"/>
      </rPr>
      <t>(1) (2) (3)</t>
    </r>
    <r>
      <rPr>
        <b/>
        <sz val="10"/>
        <color theme="0"/>
        <rFont val="Calibri"/>
        <family val="2"/>
        <scheme val="minor"/>
      </rPr>
      <t xml:space="preserve">
</t>
    </r>
    <r>
      <rPr>
        <sz val="10"/>
        <color theme="0"/>
        <rFont val="Calibri"/>
        <family val="2"/>
        <scheme val="minor"/>
      </rPr>
      <t>(S/ millones)</t>
    </r>
  </si>
  <si>
    <r>
      <t xml:space="preserve">Colocaciones Estructurales </t>
    </r>
    <r>
      <rPr>
        <b/>
        <vertAlign val="superscript"/>
        <sz val="10"/>
        <color theme="0"/>
        <rFont val="Calibri"/>
        <family val="2"/>
        <scheme val="minor"/>
      </rPr>
      <t>(1) (2) (3)</t>
    </r>
    <r>
      <rPr>
        <b/>
        <sz val="10"/>
        <color theme="0"/>
        <rFont val="Calibri"/>
        <family val="2"/>
        <scheme val="minor"/>
      </rPr>
      <t xml:space="preserve">
</t>
    </r>
    <r>
      <rPr>
        <sz val="10"/>
        <color theme="0"/>
        <rFont val="Calibri"/>
        <family val="2"/>
        <scheme val="minor"/>
      </rPr>
      <t>(S/ millones)</t>
    </r>
  </si>
  <si>
    <r>
      <t xml:space="preserve">Cartera atrasada </t>
    </r>
    <r>
      <rPr>
        <vertAlign val="superscript"/>
        <sz val="10"/>
        <rFont val="Calibri"/>
        <family val="2"/>
        <scheme val="minor"/>
      </rPr>
      <t>(1)(2)</t>
    </r>
  </si>
  <si>
    <r>
      <t xml:space="preserve">Cartera atrasada mayor a 90 días </t>
    </r>
    <r>
      <rPr>
        <vertAlign val="superscript"/>
        <sz val="10"/>
        <rFont val="Calibri"/>
        <family val="2"/>
        <scheme val="minor"/>
      </rPr>
      <t>(1)</t>
    </r>
  </si>
  <si>
    <r>
      <t xml:space="preserve">Cartera refinanciada </t>
    </r>
    <r>
      <rPr>
        <vertAlign val="superscript"/>
        <sz val="10"/>
        <color theme="1"/>
        <rFont val="Calibri"/>
        <family val="2"/>
        <scheme val="minor"/>
      </rPr>
      <t>(2)</t>
    </r>
  </si>
  <si>
    <r>
      <t xml:space="preserve">Cartera deteriorada </t>
    </r>
    <r>
      <rPr>
        <vertAlign val="superscript"/>
        <sz val="10"/>
        <color theme="1"/>
        <rFont val="Calibri"/>
        <family val="2"/>
        <scheme val="minor"/>
      </rPr>
      <t>(3)</t>
    </r>
  </si>
  <si>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</si>
  <si>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</si>
  <si>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</si>
  <si>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r>
      <t>Costo del riesgo</t>
    </r>
    <r>
      <rPr>
        <vertAlign val="superscript"/>
        <sz val="10"/>
        <color theme="1"/>
        <rFont val="Calibri"/>
        <family val="2"/>
        <scheme val="minor"/>
      </rPr>
      <t xml:space="preserve"> (1)</t>
    </r>
  </si>
  <si>
    <r>
      <t>Gastos operativos</t>
    </r>
    <r>
      <rPr>
        <vertAlign val="superscript"/>
        <sz val="10"/>
        <rFont val="Calibri"/>
        <family val="2"/>
        <scheme val="minor"/>
      </rPr>
      <t xml:space="preserve"> (1)</t>
    </r>
  </si>
  <si>
    <r>
      <t xml:space="preserve">Ingresos operativos </t>
    </r>
    <r>
      <rPr>
        <vertAlign val="superscript"/>
        <sz val="10"/>
        <color rgb="FF000000"/>
        <rFont val="Calibri"/>
        <family val="2"/>
        <scheme val="minor"/>
      </rPr>
      <t>(2)</t>
    </r>
  </si>
  <si>
    <r>
      <t>Ratio de eficiencia</t>
    </r>
    <r>
      <rPr>
        <vertAlign val="superscript"/>
        <sz val="10"/>
        <color rgb="FF000000"/>
        <rFont val="Calibri"/>
        <family val="2"/>
        <scheme val="minor"/>
      </rPr>
      <t>(3)</t>
    </r>
  </si>
  <si>
    <r>
      <t xml:space="preserve">Reservas facultativas y restringidas </t>
    </r>
    <r>
      <rPr>
        <vertAlign val="superscript"/>
        <sz val="10"/>
        <rFont val="Calibri"/>
        <family val="2"/>
        <scheme val="minor"/>
      </rPr>
      <t>(1)</t>
    </r>
  </si>
  <si>
    <r>
      <t xml:space="preserve">Interés minoritario </t>
    </r>
    <r>
      <rPr>
        <vertAlign val="superscript"/>
        <sz val="10"/>
        <rFont val="Calibri"/>
        <family val="2"/>
        <scheme val="minor"/>
      </rPr>
      <t>(2)</t>
    </r>
  </si>
  <si>
    <r>
      <t xml:space="preserve">Provisiones </t>
    </r>
    <r>
      <rPr>
        <vertAlign val="superscript"/>
        <sz val="10"/>
        <rFont val="Calibri"/>
        <family val="2"/>
        <scheme val="minor"/>
      </rPr>
      <t>(3)</t>
    </r>
  </si>
  <si>
    <r>
      <t xml:space="preserve">Deducciones por límite de deuda subordinada (50% del Tier I excluyendo deducciones) </t>
    </r>
    <r>
      <rPr>
        <vertAlign val="superscript"/>
        <sz val="10"/>
        <rFont val="Calibri"/>
        <family val="2"/>
        <scheme val="minor"/>
      </rPr>
      <t>(4)</t>
    </r>
  </si>
  <si>
    <r>
      <t xml:space="preserve">Deducciones por límites de Tier I (50% de capital regulatorio) </t>
    </r>
    <r>
      <rPr>
        <vertAlign val="superscript"/>
        <sz val="10"/>
        <rFont val="Calibri"/>
        <family val="2"/>
        <scheme val="minor"/>
      </rPr>
      <t>(4)</t>
    </r>
  </si>
  <si>
    <r>
      <t xml:space="preserve">Tier 1 </t>
    </r>
    <r>
      <rPr>
        <vertAlign val="superscript"/>
        <sz val="10"/>
        <rFont val="Calibri"/>
        <family val="2"/>
        <scheme val="minor"/>
      </rPr>
      <t>(5)</t>
    </r>
  </si>
  <si>
    <r>
      <t xml:space="preserve">Tier 2 </t>
    </r>
    <r>
      <rPr>
        <vertAlign val="superscript"/>
        <sz val="10"/>
        <rFont val="Calibri"/>
        <family val="2"/>
        <scheme val="minor"/>
      </rPr>
      <t>(6)</t>
    </r>
    <r>
      <rPr>
        <sz val="10"/>
        <rFont val="Calibri"/>
        <family val="2"/>
        <scheme val="minor"/>
      </rPr>
      <t xml:space="preserve"> + Tier 3 </t>
    </r>
    <r>
      <rPr>
        <vertAlign val="superscript"/>
        <sz val="10"/>
        <rFont val="Calibri"/>
        <family val="2"/>
        <scheme val="minor"/>
      </rPr>
      <t>(7)</t>
    </r>
  </si>
  <si>
    <r>
      <t xml:space="preserve">Requerimiento Patrimonial del grupo consolidable del sistema financiero </t>
    </r>
    <r>
      <rPr>
        <vertAlign val="superscript"/>
        <sz val="10"/>
        <rFont val="Calibri"/>
        <family val="2"/>
        <scheme val="minor"/>
      </rPr>
      <t>(8)</t>
    </r>
  </si>
  <si>
    <r>
      <t xml:space="preserve">Requerimiento Patrimonial del grupo consolidable del sistema de seguros </t>
    </r>
    <r>
      <rPr>
        <vertAlign val="superscript"/>
        <sz val="10"/>
        <rFont val="Calibri"/>
        <family val="2"/>
        <scheme val="minor"/>
      </rPr>
      <t>(9)</t>
    </r>
  </si>
  <si>
    <r>
      <t xml:space="preserve">Ratio de requerimiento de capital regulatorio </t>
    </r>
    <r>
      <rPr>
        <vertAlign val="superscript"/>
        <sz val="10"/>
        <rFont val="Calibri"/>
        <family val="2"/>
        <scheme val="minor"/>
      </rPr>
      <t>(10)</t>
    </r>
  </si>
  <si>
    <r>
      <t>[1]</t>
    </r>
    <r>
      <rPr>
        <sz val="10"/>
        <rFont val="Calibri"/>
        <family val="2"/>
        <scheme val="minor"/>
      </rPr>
      <t xml:space="preserve"> Hasta el 1.25% de los Activos ponderados por riesgo totales.</t>
    </r>
  </si>
  <si>
    <r>
      <t>[2]</t>
    </r>
    <r>
      <rPr>
        <sz val="10"/>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</si>
  <si>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10"/>
        <rFont val="Calibri"/>
        <family val="2"/>
        <scheme val="minor"/>
      </rPr>
      <t xml:space="preserve"> Patrimonio Efectivo de Nivel 1 =  Capital Ordinario de Nivel 1 + Deuda Subordinada de Nivel 1 (Perpetua).</t>
    </r>
  </si>
  <si>
    <r>
      <t>[4]</t>
    </r>
    <r>
      <rPr>
        <sz val="10"/>
        <rFont val="Calibri"/>
        <family val="2"/>
        <scheme val="minor"/>
      </rPr>
      <t xml:space="preserve"> Patrimonio Efectivo de Nivel 2 = Deuda Subordinada + Provisiones.  </t>
    </r>
  </si>
  <si>
    <t>Capital Regulatorio y Capitalización de BCP Individual</t>
  </si>
  <si>
    <t>Capital regulatorio y capitalización</t>
  </si>
  <si>
    <t>Capital Regulatorio y Capitalización de Credicorp</t>
  </si>
  <si>
    <t xml:space="preserve">             </t>
  </si>
  <si>
    <r>
      <t xml:space="preserve">Puntos de contacto físico </t>
    </r>
    <r>
      <rPr>
        <b/>
        <vertAlign val="superscript"/>
        <sz val="10"/>
        <color theme="0"/>
        <rFont val="Calibri"/>
        <family val="2"/>
        <scheme val="minor"/>
      </rPr>
      <t>(1)</t>
    </r>
  </si>
  <si>
    <r>
      <t xml:space="preserve">Agentes </t>
    </r>
    <r>
      <rPr>
        <vertAlign val="superscript"/>
        <sz val="10"/>
        <color rgb="FF000000"/>
        <rFont val="Calibri"/>
        <family val="2"/>
        <scheme val="minor"/>
      </rPr>
      <t>(2)</t>
    </r>
  </si>
  <si>
    <t>Credicorp Ltd. y Subsidiarias</t>
  </si>
  <si>
    <t>Estado Consolidado de Resultados</t>
  </si>
  <si>
    <t>(1) El costo de adquisición de Pacífico incluye comisiones y gastos técnicos, netos.</t>
  </si>
  <si>
    <t>Credicorp Ltd. Individual</t>
  </si>
  <si>
    <t>(S/ miles, NIIF)</t>
  </si>
  <si>
    <t>Diviendos por pagar</t>
  </si>
  <si>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</si>
  <si>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</si>
  <si>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Banco de Crédito del Perú
Estado de Situación Financiera
(S/ miles, NIIF)</t>
  </si>
  <si>
    <r>
      <t>Inmuebles, mobiliario y equipo, neto</t>
    </r>
    <r>
      <rPr>
        <vertAlign val="superscript"/>
        <sz val="10"/>
        <rFont val="Calibri"/>
        <family val="2"/>
        <scheme val="minor"/>
      </rPr>
      <t xml:space="preserve"> </t>
    </r>
  </si>
  <si>
    <r>
      <t>Otros pasivos</t>
    </r>
    <r>
      <rPr>
        <vertAlign val="superscript"/>
        <sz val="10"/>
        <rFont val="Calibri"/>
        <family val="2"/>
        <scheme val="minor"/>
      </rPr>
      <t xml:space="preserve"> (2)</t>
    </r>
  </si>
  <si>
    <t>Banco de Crédito del Perú
Estado de Resultados
(S/ miles, NIIF)</t>
  </si>
  <si>
    <t>Banco de Crédito del Perú
Ratios Seleccionados</t>
  </si>
  <si>
    <t>BCP Bolivia
(S/ miles, NIIF)</t>
  </si>
  <si>
    <r>
      <t xml:space="preserve">Oficinas </t>
    </r>
    <r>
      <rPr>
        <vertAlign val="superscript"/>
        <sz val="10"/>
        <color rgb="FF000000"/>
        <rFont val="Calibri"/>
        <family val="2"/>
        <scheme val="minor"/>
      </rPr>
      <t>(1)</t>
    </r>
  </si>
  <si>
    <t xml:space="preserve">GRUPO PACIFICO </t>
  </si>
  <si>
    <t>Prima AFP
(Expresado en miles de S/, NIIF)</t>
  </si>
  <si>
    <t>Mibanco
(Expresado en miles de S/, NIIF)</t>
  </si>
  <si>
    <t>Banca de Inversión y Gestión de Patrimonios
(Expresado en miles de S/, NIIF)</t>
  </si>
  <si>
    <r>
      <t>Gastos operativos</t>
    </r>
    <r>
      <rPr>
        <vertAlign val="superscript"/>
        <sz val="10"/>
        <color rgb="FF000000"/>
        <rFont val="Calibri"/>
        <family val="2"/>
        <scheme val="minor"/>
      </rPr>
      <t xml:space="preserve"> (1)</t>
    </r>
  </si>
  <si>
    <t>3T22</t>
  </si>
  <si>
    <t>3T23</t>
  </si>
  <si>
    <t>Prima 
3T23</t>
  </si>
  <si>
    <t>Sistema 
3T23</t>
  </si>
  <si>
    <t>Part. %
3T23</t>
  </si>
  <si>
    <t>Set 22</t>
  </si>
  <si>
    <t>Set 23</t>
  </si>
  <si>
    <t>Set 23 / Set 22</t>
  </si>
  <si>
    <t>Set 22 / Set 23</t>
  </si>
  <si>
    <t>Set 23 / Set 22(1)</t>
  </si>
  <si>
    <t>Jun 23 / Mar 22(1)</t>
  </si>
  <si>
    <t>22 pbs</t>
  </si>
  <si>
    <t>33 pbs</t>
  </si>
  <si>
    <t>65 pbs</t>
  </si>
  <si>
    <t>-270 pbs</t>
  </si>
  <si>
    <t>-570 pbs</t>
  </si>
  <si>
    <t>-660 pbs</t>
  </si>
  <si>
    <t>24 pbs</t>
  </si>
  <si>
    <t>28 bps</t>
  </si>
  <si>
    <t>14 bps</t>
  </si>
  <si>
    <t>33 bps</t>
  </si>
  <si>
    <t>65 bps</t>
  </si>
  <si>
    <t>-2 bps</t>
  </si>
  <si>
    <t>25 bps</t>
  </si>
  <si>
    <t>-731 bps</t>
  </si>
  <si>
    <t>-670 bps</t>
  </si>
  <si>
    <t>-1512 bps</t>
  </si>
  <si>
    <t>-570 bps</t>
  </si>
  <si>
    <t>-660 bps</t>
  </si>
  <si>
    <t>23 bps</t>
  </si>
  <si>
    <t>37 bps</t>
  </si>
  <si>
    <t>-3 bps</t>
  </si>
  <si>
    <t>-681 bps</t>
  </si>
  <si>
    <t>-1418 bps</t>
  </si>
  <si>
    <t>131 bps</t>
  </si>
  <si>
    <t>31 pbs</t>
  </si>
  <si>
    <t>25 pbs</t>
  </si>
  <si>
    <t>121 pbs</t>
  </si>
  <si>
    <t>26 pbs</t>
  </si>
  <si>
    <t>366 bps</t>
  </si>
  <si>
    <t>985 bps</t>
  </si>
  <si>
    <t>4 bps</t>
  </si>
  <si>
    <t>144 bps</t>
  </si>
  <si>
    <t>-284 bps</t>
  </si>
  <si>
    <t>97 bps</t>
  </si>
  <si>
    <t>94 pbs</t>
  </si>
  <si>
    <t>97 pbs</t>
  </si>
  <si>
    <t>96 pbs</t>
  </si>
  <si>
    <t>9pbs</t>
  </si>
  <si>
    <t>78pbs</t>
  </si>
  <si>
    <t>116pbs</t>
  </si>
  <si>
    <t>-11pbs</t>
  </si>
  <si>
    <t>-6pbs</t>
  </si>
  <si>
    <t>32pbs</t>
  </si>
  <si>
    <t>1195pbs</t>
  </si>
  <si>
    <t>165pbs</t>
  </si>
  <si>
    <t>217pbs</t>
  </si>
  <si>
    <t>24pbs</t>
  </si>
  <si>
    <t>109pbs</t>
  </si>
  <si>
    <t>125pbs</t>
  </si>
  <si>
    <t>448 pbs</t>
  </si>
  <si>
    <t>473 pbs</t>
  </si>
  <si>
    <t>309 pbs</t>
  </si>
  <si>
    <t>-47 pbs</t>
  </si>
  <si>
    <t>308 pbs</t>
  </si>
  <si>
    <t>-140 pbs</t>
  </si>
  <si>
    <t>-227 pbs</t>
  </si>
  <si>
    <t>-5 pbs</t>
  </si>
  <si>
    <t>51 pbs</t>
  </si>
  <si>
    <t>12 pbs</t>
  </si>
  <si>
    <t>71 pbs</t>
  </si>
  <si>
    <t>53 pbs</t>
  </si>
  <si>
    <t>-5330 pbs</t>
  </si>
  <si>
    <t>-702 pbs</t>
  </si>
  <si>
    <t>-5290 pbs</t>
  </si>
  <si>
    <r>
      <t xml:space="preserve">Gastos por intereses </t>
    </r>
    <r>
      <rPr>
        <vertAlign val="superscript"/>
        <sz val="10"/>
        <rFont val="Calibri"/>
        <family val="2"/>
        <scheme val="minor"/>
      </rPr>
      <t>(1)</t>
    </r>
  </si>
  <si>
    <r>
      <t xml:space="preserve">Depreciación y amortización </t>
    </r>
    <r>
      <rPr>
        <vertAlign val="superscript"/>
        <sz val="10"/>
        <rFont val="Calibri"/>
        <family val="2"/>
        <scheme val="minor"/>
      </rPr>
      <t>(2)</t>
    </r>
  </si>
  <si>
    <t>Pérdida (ganancia) neta por inversión en asociadas</t>
  </si>
  <si>
    <t>Gastos operativos / ingresos totales - incluyendo Otros</t>
  </si>
  <si>
    <t xml:space="preserve">Total otros ingresos </t>
  </si>
  <si>
    <t>* Debido a reclasificaciones el Balance General puede diferir a los reportados en trimestres anteriores</t>
  </si>
  <si>
    <t>45bps</t>
  </si>
  <si>
    <t>-119bps</t>
  </si>
  <si>
    <t>Ingresos del servicio de seguro</t>
  </si>
  <si>
    <t>Gastos del servicio de seguro</t>
  </si>
  <si>
    <t>Resultado del reaseguro</t>
  </si>
  <si>
    <t>Resultado Técnico del Seguro</t>
  </si>
  <si>
    <t>170 pbs</t>
  </si>
  <si>
    <t>80 bps</t>
  </si>
  <si>
    <t>-160 pbs</t>
  </si>
  <si>
    <t>140 bps</t>
  </si>
  <si>
    <t>460 bps</t>
  </si>
  <si>
    <t>-100 bps</t>
  </si>
  <si>
    <t>-280 bps</t>
  </si>
  <si>
    <t>180 bps</t>
  </si>
  <si>
    <t>-10 bps</t>
  </si>
  <si>
    <t>400 bps</t>
  </si>
  <si>
    <t>570 bps</t>
  </si>
  <si>
    <t>50 bps</t>
  </si>
  <si>
    <t>Sep 23/ Sep 22</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</si>
  <si>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</si>
  <si>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</si>
  <si>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</si>
  <si>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</si>
  <si>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Rating Banca Móvil iOs</t>
  </si>
  <si>
    <t xml:space="preserve">Rating Banca Móvil Android </t>
  </si>
  <si>
    <t>Set23/Set22</t>
  </si>
  <si>
    <t>Estado Consolidado de Situación Financiera</t>
  </si>
  <si>
    <t>-270 bps</t>
  </si>
  <si>
    <t>Provisión bruta de pérdida crediticia para cartera de colocaciones</t>
  </si>
  <si>
    <t>130 bps</t>
  </si>
  <si>
    <r>
      <t xml:space="preserve">Inversiones en Valores </t>
    </r>
    <r>
      <rPr>
        <vertAlign val="superscript"/>
        <sz val="11"/>
        <color theme="1"/>
        <rFont val="Calibri"/>
        <family val="2"/>
        <scheme val="minor"/>
      </rPr>
      <t>(1)</t>
    </r>
  </si>
  <si>
    <t>-775 pbs</t>
  </si>
  <si>
    <t>98 pbs</t>
  </si>
  <si>
    <t>1253 pbs</t>
  </si>
  <si>
    <t>29 bps</t>
  </si>
  <si>
    <t>64 bps</t>
  </si>
  <si>
    <t>134 bps</t>
  </si>
  <si>
    <t>78 pbs</t>
  </si>
  <si>
    <t>-11 pbs</t>
  </si>
  <si>
    <t>-6 pbs</t>
  </si>
  <si>
    <t>109 pbs</t>
  </si>
  <si>
    <t>-240 pbs</t>
  </si>
  <si>
    <t>-360 pbs</t>
  </si>
  <si>
    <t>-30 pbs</t>
  </si>
  <si>
    <t>116 pbs</t>
  </si>
  <si>
    <t>32 pbs</t>
  </si>
  <si>
    <t>125 pbs</t>
  </si>
  <si>
    <t>-20 pbs</t>
  </si>
  <si>
    <t>14 pbs</t>
  </si>
  <si>
    <t>46 pbs</t>
  </si>
  <si>
    <t>-730 pbs</t>
  </si>
  <si>
    <t>80 pbs</t>
  </si>
  <si>
    <t>23 pbs</t>
  </si>
  <si>
    <t>42 pbs</t>
  </si>
  <si>
    <t>156 pbs</t>
  </si>
  <si>
    <t>(3) Área gris indica estimaciones por BCP - Estudios Económicos a octubre 2023</t>
  </si>
  <si>
    <r>
      <t xml:space="preserve">ROA </t>
    </r>
    <r>
      <rPr>
        <vertAlign val="superscript"/>
        <sz val="10"/>
        <rFont val="Calibri"/>
        <family val="2"/>
        <scheme val="minor"/>
      </rPr>
      <t>(1)(2)</t>
    </r>
  </si>
  <si>
    <r>
      <t xml:space="preserve">ROE </t>
    </r>
    <r>
      <rPr>
        <vertAlign val="superscript"/>
        <sz val="10"/>
        <rFont val="Calibri"/>
        <family val="2"/>
        <scheme val="minor"/>
      </rPr>
      <t>(1)(2)</t>
    </r>
  </si>
  <si>
    <r>
      <t xml:space="preserve">Margen Neto Por Intereses </t>
    </r>
    <r>
      <rPr>
        <vertAlign val="superscript"/>
        <sz val="10"/>
        <rFont val="Calibri"/>
        <family val="2"/>
        <scheme val="minor"/>
      </rPr>
      <t>(1)(2)</t>
    </r>
  </si>
  <si>
    <r>
      <t xml:space="preserve">Costo de Fondeo </t>
    </r>
    <r>
      <rPr>
        <vertAlign val="superscript"/>
        <sz val="10"/>
        <rFont val="Calibri"/>
        <family val="2"/>
        <scheme val="minor"/>
      </rPr>
      <t>(1)(2)(3)</t>
    </r>
  </si>
  <si>
    <r>
      <t xml:space="preserve">Gastos operativos / ingresos totales </t>
    </r>
    <r>
      <rPr>
        <vertAlign val="superscript"/>
        <sz val="10"/>
        <rFont val="Calibri"/>
        <family val="2"/>
        <scheme val="minor"/>
      </rPr>
      <t>(3)</t>
    </r>
  </si>
  <si>
    <t>(1) Los ratios se anualizaron.</t>
  </si>
  <si>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</si>
  <si>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</si>
  <si>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</si>
  <si>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</si>
  <si>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 xml:space="preserve">Margen Neto Por Intereses Ajustado por riesgo </t>
    </r>
    <r>
      <rPr>
        <vertAlign val="superscript"/>
        <sz val="10"/>
        <rFont val="Calibri"/>
        <family val="2"/>
        <scheme val="minor"/>
      </rPr>
      <t>(1)(2)</t>
    </r>
  </si>
  <si>
    <r>
      <t xml:space="preserve">Costo del Riesgo </t>
    </r>
    <r>
      <rPr>
        <vertAlign val="superscript"/>
        <sz val="10"/>
        <rFont val="Calibri"/>
        <family val="2"/>
        <scheme val="minor"/>
      </rPr>
      <t>(5)</t>
    </r>
  </si>
  <si>
    <r>
      <t>Gastos operativos / activo promedio</t>
    </r>
    <r>
      <rPr>
        <vertAlign val="superscript"/>
        <sz val="10"/>
        <rFont val="Calibri"/>
        <family val="2"/>
        <scheme val="minor"/>
      </rPr>
      <t xml:space="preserve"> (2)(3)(5)</t>
    </r>
  </si>
  <si>
    <t>145 bps</t>
  </si>
  <si>
    <t>47 bps</t>
  </si>
  <si>
    <t>(2) Información disponible a Ago 2023.</t>
  </si>
  <si>
    <t xml:space="preserve">(3) Estimado de Prima AFP, promedio de la remuneración asegurable mensual flujo de los últimos cuatro meses. </t>
  </si>
  <si>
    <t>RAM flujo (S/ Millones) (3)</t>
  </si>
  <si>
    <t>Aportes voluntarios (S/ Millones) (2)</t>
  </si>
  <si>
    <t>190 bps</t>
  </si>
  <si>
    <t>-160 bps</t>
  </si>
  <si>
    <t>170 bps</t>
  </si>
  <si>
    <t>105 pbs</t>
  </si>
  <si>
    <t>310pbs</t>
  </si>
  <si>
    <t>1224pbs</t>
  </si>
  <si>
    <t>-25pbs</t>
  </si>
  <si>
    <t>75pbs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</si>
</sst>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0">
    <numFmt numFmtId="6" formatCode="&quot;S/&quot;#,##0;[Red]\-&quot;S/&quot;#,##0"/>
    <numFmt numFmtId="41" formatCode="_-* #,##0_-;\-* #,##0_-;_-* &quot;-&quot;_-;_-@_-"/>
    <numFmt numFmtId="43" formatCode="_-* #,##0.00_-;\-* #,##0.00_-;_-* &quot;-&quot;??_-;_-@_-"/>
    <numFmt numFmtId="164" formatCode="_(* #,##0_);_(* \(#,##0\);_(* &quot;-&quot;_);_(@_)"/>
    <numFmt numFmtId="165" formatCode="_(* #,##0.00_);_(* \(#,##0.00\);_(* &quot;-&quot;??_);_(@_)"/>
    <numFmt numFmtId="166" formatCode="_-&quot;$&quot;\ * #,##0.00_-;\-&quot;$&quot;\ * #,##0.00_-;_-&quot;$&quot;\ * &quot;-&quot;??_-;_-@_-"/>
    <numFmt numFmtId="167" formatCode="&quot;$&quot;#,##0;\-&quot;$&quot;#,##0"/>
    <numFmt numFmtId="168" formatCode="_-&quot;$&quot;* #,##0.00_-;\-&quot;$&quot;* #,##0.00_-;_-&quot;$&quot;* &quot;-&quot;??_-;_-@_-"/>
    <numFmt numFmtId="169" formatCode="_-* #,##0.00\ _€_-;\-* #,##0.00\ _€_-;_-* &quot;-&quot;??\ _€_-;_-@_-"/>
    <numFmt numFmtId="170" formatCode="_ * #,##0.00_ ;_ * \-#,##0.00_ ;_ * &quot;-&quot;??_ ;_ @_ "/>
    <numFmt numFmtId="171" formatCode="0.0%"/>
    <numFmt numFmtId="172" formatCode="_ * #,##0_ ;_ * \-#,##0_ ;_ * &quot;-&quot;??_ ;_ @_ "/>
    <numFmt numFmtId="173" formatCode="_(* #,##0_);_(* \(#,##0\);_(* &quot;-&quot;??_);_(@_)"/>
    <numFmt numFmtId="174" formatCode="_-* #,##0.00\ _D_M_-;\-* #,##0.00\ _D_M_-;_-* &quot;-&quot;??\ _D_M_-;_-@_-"/>
    <numFmt numFmtId="175" formatCode="_-* #,##0_-;\-* #,##0_-;_-* &quot;-&quot;??_-;_-@_-"/>
    <numFmt numFmtId="176" formatCode="0.000%"/>
    <numFmt numFmtId="177" formatCode="0.0"/>
    <numFmt numFmtId="178" formatCode="[$-409]mmm\-yy;@"/>
    <numFmt numFmtId="179" formatCode="General_)"/>
    <numFmt numFmtId="180" formatCode="&quot;S/.&quot;\ #,##0;[Red]&quot;S/.&quot;\ \-#,##0"/>
    <numFmt numFmtId="181" formatCode="_ * #,##0_ ;_ * \-#,##0_ ;_ * &quot;-&quot;_ ;_ @_ "/>
    <numFmt numFmtId="182" formatCode="_ &quot;S/.&quot;\ * #,##0.00_ ;_ &quot;S/.&quot;\ * \-#,##0.00_ ;_ &quot;S/.&quot;\ * &quot;-&quot;??_ ;_ @_ "/>
    <numFmt numFmtId="183" formatCode="0.0000%"/>
    <numFmt numFmtId="184" formatCode="[$-280A]dddd\,\ dd&quot; de &quot;mmmm&quot; de &quot;yyyy"/>
    <numFmt numFmtId="185" formatCode="_([$€-2]\ * #,##0.00_);_([$€-2]\ * \(#,##0.00\);_([$€-2]\ * &quot;-&quot;??_)"/>
    <numFmt numFmtId="186" formatCode="_-[$€-2]* #,##0.00_-;\-[$€-2]* #,##0.00_-;_-[$€-2]* &quot;-&quot;??_-"/>
    <numFmt numFmtId="187" formatCode="&quot;$&quot;#,##0.00"/>
    <numFmt numFmtId="188" formatCode="#,##0.000000000"/>
    <numFmt numFmtId="189" formatCode="&quot;$&quot;#,##0.0000_);\(&quot;$&quot;#,##0.0000\)"/>
    <numFmt numFmtId="190" formatCode="_-* #,##0\ _P_t_s_-;\-* #,##0\ _P_t_s_-;_-* &quot;-&quot;\ _P_t_s_-;_-@_-"/>
    <numFmt numFmtId="191" formatCode="_-* #,##0.00\ _P_t_s_-;\-* #,##0.00\ _P_t_s_-;_-* &quot;-&quot;??\ _P_t_s_-;_-@_-"/>
    <numFmt numFmtId="192" formatCode="#,"/>
    <numFmt numFmtId="193" formatCode="&quot;$&quot;#,##0.0_);[Red]\(&quot;$&quot;#,##0.0\)"/>
    <numFmt numFmtId="194" formatCode="_([$€]* #,##0.00_);_([$€]* \(#,##0.00\);_([$€]* &quot;-&quot;??_);_(@_)"/>
    <numFmt numFmtId="195" formatCode="#,#00"/>
    <numFmt numFmtId="196" formatCode="#.##000"/>
    <numFmt numFmtId="197" formatCode="#,##0.0_);\(#,##0.0\)"/>
    <numFmt numFmtId="198" formatCode="&quot;S/.&quot;\ #,##0_);\(&quot;S/.&quot;\ #,##0\)"/>
    <numFmt numFmtId="199" formatCode="&quot;S/.&quot;\ #,##0_);[Red]\(&quot;S/.&quot;\ #,##0\)"/>
    <numFmt numFmtId="200" formatCode="&quot;S/.&quot;\ #,##0.00_);\(&quot;S/.&quot;\ #,##0.00\)"/>
    <numFmt numFmtId="201" formatCode="_ * #,##0.000_ ;_ * \-#,##0.000_ ;_ * &quot;-&quot;??_ ;_ @_ "/>
    <numFmt numFmtId="202" formatCode="&quot;S/.&quot;\ #,##0.00_);[Red]\(&quot;S/.&quot;\ #,##0.00\)"/>
    <numFmt numFmtId="203" formatCode="_ * #,##0.00000_ ;_ * \-#,##0.00000_ ;_ * &quot;-&quot;??_ ;_ @_ "/>
    <numFmt numFmtId="204" formatCode="_ * #,##0.0_ ;_ * \-#,##0.0_ ;_ * &quot;-&quot;??_ ;_ @_ "/>
    <numFmt numFmtId="205" formatCode="_ * #,##0.0000_ ;_ * \-#,##0.0000_ ;_ * &quot;-&quot;??_ ;_ @_ "/>
    <numFmt numFmtId="206" formatCode="0.000000%"/>
    <numFmt numFmtId="207" formatCode="d&quot; de &quot;mmm&quot; de &quot;yy"/>
    <numFmt numFmtId="208" formatCode="_(&quot;S/.&quot;\ * #,##0.00_);_(&quot;S/.&quot;\ * \(#,##0.00\);_(&quot;S/.&quot;\ * &quot;-&quot;??_);_(@_)"/>
    <numFmt numFmtId="209" formatCode="\(0.000_)"/>
    <numFmt numFmtId="210" formatCode="\$#,#00"/>
    <numFmt numFmtId="211" formatCode="0.0000"/>
    <numFmt numFmtId="212" formatCode="[$$-409]#,##0.00"/>
    <numFmt numFmtId="213" formatCode="%#,#00"/>
    <numFmt numFmtId="214" formatCode="&quot;$&quot;#,##0;&quot;$&quot;\-#,##0"/>
    <numFmt numFmtId="215" formatCode="#,##0.0"/>
    <numFmt numFmtId="216" formatCode="&quot;$&quot;#,##0.0_);\(&quot;$&quot;#,##0.0\)"/>
    <numFmt numFmtId="217" formatCode="[$$-86B]\ #,##0.000"/>
    <numFmt numFmtId="218" formatCode="&quot;Verdadero&quot;;&quot;Verdadero&quot;;&quot;Falso&quot;"/>
    <numFmt numFmtId="219" formatCode="mm/dd/yy"/>
    <numFmt numFmtId="220" formatCode="#,##0.00;\(#,##0.00\)"/>
    <numFmt numFmtId="221" formatCode="_-* #,##0\ _€_-;\-* #,##0\ _€_-;_-* &quot;-&quot;??\ _€_-;_-@_-"/>
    <numFmt numFmtId="222" formatCode="0\ &quot;bps&quot;"/>
    <numFmt numFmtId="223" formatCode="#,##0;\(#,##0\)"/>
    <numFmt numFmtId="224" formatCode="#,##0.0;\(#,##0.0\)"/>
    <numFmt numFmtId="225" formatCode="_(\ #,##0_);_(\ \(#,##0\);_(\ &quot;-&quot;??_);_(@_)"/>
    <numFmt numFmtId="226" formatCode="#,##0\ ;\(#,##0\)\ ;&quot;-&quot;??_ "/>
    <numFmt numFmtId="227" formatCode="#,##0;\(#,##0\);&quot; - &quot;"/>
    <numFmt numFmtId="228" formatCode="#,##0;\(#,##0\);_(* &quot;-&quot;??_);_(@_)"/>
    <numFmt numFmtId="229" formatCode="#,##0;\ \(#,##0\)"/>
    <numFmt numFmtId="230" formatCode="0.00000"/>
  </numFmts>
  <fonts count="257">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b/>
      <sz val="8"/>
      <name val="Calibri "/>
    </font>
    <font>
      <sz val="8"/>
      <name val="Calibri "/>
    </font>
    <font>
      <sz val="8"/>
      <color rgb="FF000000"/>
      <name val="Calibri "/>
    </font>
    <font>
      <b/>
      <sz val="8"/>
      <color rgb="FF000000"/>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b/>
      <sz val="11"/>
      <color rgb="FFFFFFFF"/>
      <name val="Calibri"/>
      <family val="2"/>
      <scheme val="minor"/>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sz val="8"/>
      <color theme="1"/>
      <name val="Calibri"/>
      <family val="2"/>
      <scheme val="minor"/>
    </font>
    <font>
      <b/>
      <sz val="10"/>
      <color rgb="FFFFFFFF"/>
      <name val="Calibri "/>
    </font>
    <font>
      <sz val="8"/>
      <color theme="0"/>
      <name val="Calibri"/>
      <family val="2"/>
      <scheme val="minor"/>
    </font>
    <font>
      <b/>
      <sz val="11"/>
      <color theme="1"/>
      <name val="Calibri    "/>
    </font>
    <font>
      <b/>
      <sz val="12"/>
      <name val="Calibri"/>
      <family val="2"/>
      <scheme val="minor"/>
    </font>
    <font>
      <b/>
      <sz val="10"/>
      <name val="Calibri "/>
    </font>
    <font>
      <b/>
      <sz val="10"/>
      <color theme="0"/>
      <name val="Calibri "/>
    </font>
    <font>
      <b/>
      <sz val="10"/>
      <color theme="1"/>
      <name val="Calibri "/>
    </font>
    <font>
      <b/>
      <vertAlign val="superscript"/>
      <sz val="11"/>
      <color rgb="FFFFFFFF"/>
      <name val="Calibri"/>
      <family val="2"/>
      <scheme val="minor"/>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10"/>
      <color rgb="FFFF000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u/>
      <sz val="10"/>
      <color rgb="FF0070C0"/>
      <name val="Calibri"/>
      <family val="2"/>
      <scheme val="minor"/>
    </font>
    <font>
      <sz val="10"/>
      <color theme="0"/>
      <name val="Calibri "/>
    </font>
    <font>
      <b/>
      <sz val="10"/>
      <color theme="1"/>
      <name val="Arial"/>
      <family val="2"/>
    </font>
    <font>
      <u/>
      <sz val="10"/>
      <name val="Calibri"/>
      <family val="2"/>
      <scheme val="minor"/>
    </font>
    <font>
      <u/>
      <sz val="10"/>
      <color rgb="FF0070C0"/>
      <name val="Calibri "/>
    </font>
    <font>
      <vertAlign val="superscript"/>
      <sz val="11"/>
      <color theme="1"/>
      <name val="Calibri"/>
      <family val="2"/>
      <scheme val="minor"/>
    </font>
    <font>
      <u/>
      <sz val="11"/>
      <name val="Calibri"/>
      <family val="2"/>
      <scheme val="minor"/>
    </font>
    <font>
      <u/>
      <sz val="11"/>
      <color rgb="FF2AD2C9"/>
      <name val="Calibri"/>
      <family val="2"/>
      <scheme val="minor"/>
    </font>
    <font>
      <sz val="11"/>
      <color rgb="FFFFFFFF"/>
      <name val="Calibri"/>
      <family val="2"/>
      <scheme val="minor"/>
    </font>
    <font>
      <b/>
      <sz val="11"/>
      <color rgb="FF000000"/>
      <name val="Calibri"/>
      <family val="2"/>
      <scheme val="minor"/>
    </font>
  </fonts>
  <fills count="124">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26D07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theme="0" tint="-0.14999847407452621"/>
        <bgColor indexed="64"/>
      </patternFill>
    </fill>
  </fills>
  <borders count="94">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bottom style="medium">
        <color rgb="FF000000"/>
      </bottom>
      <diagonal/>
    </border>
    <border>
      <left/>
      <right/>
      <top/>
      <bottom style="thin">
        <color indexed="64"/>
      </bottom>
      <diagonal/>
    </border>
    <border>
      <left style="medium">
        <color indexed="64"/>
      </left>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indexed="64"/>
      </top>
      <bottom/>
      <diagonal/>
    </border>
    <border>
      <left style="medium">
        <color indexed="64"/>
      </left>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style="thin">
        <color auto="1"/>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3512">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70" fontId="9" fillId="0" borderId="0" applyFont="0" applyFill="0" applyBorder="0" applyAlignment="0" applyProtection="0"/>
    <xf numFmtId="170"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0" fontId="9" fillId="0" borderId="0"/>
    <xf numFmtId="9" fontId="8"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0" fontId="9" fillId="0" borderId="0"/>
    <xf numFmtId="0" fontId="11" fillId="0" borderId="0"/>
    <xf numFmtId="170" fontId="8"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9" fontId="30"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70" fontId="34" fillId="0" borderId="0" applyFont="0" applyFill="0" applyBorder="0" applyAlignment="0" applyProtection="0"/>
    <xf numFmtId="9" fontId="34" fillId="0" borderId="0" applyFont="0" applyFill="0" applyBorder="0" applyAlignment="0" applyProtection="0"/>
    <xf numFmtId="0" fontId="30" fillId="0" borderId="0"/>
    <xf numFmtId="0" fontId="30" fillId="0" borderId="0"/>
    <xf numFmtId="165" fontId="3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0" fontId="30" fillId="0" borderId="0"/>
    <xf numFmtId="0" fontId="8" fillId="0" borderId="0"/>
    <xf numFmtId="9" fontId="8" fillId="0" borderId="0" applyFont="0" applyFill="0" applyBorder="0" applyAlignment="0" applyProtection="0"/>
    <xf numFmtId="0" fontId="37" fillId="0" borderId="0"/>
    <xf numFmtId="170" fontId="30" fillId="0" borderId="0" applyFont="0" applyFill="0" applyBorder="0" applyAlignment="0" applyProtection="0"/>
    <xf numFmtId="0" fontId="9" fillId="0" borderId="0"/>
    <xf numFmtId="0" fontId="8" fillId="0" borderId="0"/>
    <xf numFmtId="165" fontId="8" fillId="0" borderId="0" applyFont="0" applyFill="0" applyBorder="0" applyAlignment="0" applyProtection="0"/>
    <xf numFmtId="43" fontId="39" fillId="0" borderId="0" applyFont="0" applyFill="0" applyBorder="0" applyAlignment="0" applyProtection="0"/>
    <xf numFmtId="0" fontId="9" fillId="0" borderId="0"/>
    <xf numFmtId="174" fontId="9" fillId="0" borderId="0" applyFont="0" applyFill="0" applyBorder="0" applyAlignment="0" applyProtection="0"/>
    <xf numFmtId="0" fontId="8" fillId="0" borderId="0"/>
    <xf numFmtId="165" fontId="8" fillId="0" borderId="0" applyFont="0" applyFill="0" applyBorder="0" applyAlignment="0" applyProtection="0"/>
    <xf numFmtId="174" fontId="9" fillId="0" borderId="0" applyFont="0" applyFill="0" applyBorder="0" applyAlignment="0" applyProtection="0"/>
    <xf numFmtId="9" fontId="37"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4" fontId="61" fillId="0" borderId="0" applyNumberFormat="0" applyFill="0" applyBorder="0" applyAlignment="0" applyProtection="0"/>
    <xf numFmtId="185" fontId="6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4" fontId="37" fillId="0" borderId="0" applyNumberFormat="0" applyFill="0" applyBorder="0" applyAlignment="0" applyProtection="0"/>
    <xf numFmtId="184" fontId="8"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8" fillId="0" borderId="0"/>
    <xf numFmtId="184" fontId="8" fillId="0" borderId="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62" fillId="0" borderId="0" applyNumberFormat="0" applyFill="0" applyBorder="0" applyAlignment="0" applyProtection="0"/>
    <xf numFmtId="185" fontId="62"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63" fillId="42" borderId="0" applyNumberFormat="0" applyBorder="0" applyAlignment="0" applyProtection="0"/>
    <xf numFmtId="184" fontId="64" fillId="43" borderId="0" applyNumberFormat="0" applyBorder="0" applyAlignment="0" applyProtection="0"/>
    <xf numFmtId="0" fontId="8" fillId="19" borderId="0" applyNumberFormat="0" applyBorder="0" applyAlignment="0" applyProtection="0"/>
    <xf numFmtId="185" fontId="63" fillId="42" borderId="0" applyNumberFormat="0" applyBorder="0" applyAlignment="0" applyProtection="0"/>
    <xf numFmtId="0" fontId="63" fillId="44" borderId="0" applyNumberFormat="0" applyBorder="0" applyAlignment="0" applyProtection="0"/>
    <xf numFmtId="184" fontId="64" fillId="45" borderId="0" applyNumberFormat="0" applyBorder="0" applyAlignment="0" applyProtection="0"/>
    <xf numFmtId="0" fontId="8" fillId="23" borderId="0" applyNumberFormat="0" applyBorder="0" applyAlignment="0" applyProtection="0"/>
    <xf numFmtId="185" fontId="63" fillId="44" borderId="0" applyNumberFormat="0" applyBorder="0" applyAlignment="0" applyProtection="0"/>
    <xf numFmtId="0" fontId="63" fillId="46" borderId="0" applyNumberFormat="0" applyBorder="0" applyAlignment="0" applyProtection="0"/>
    <xf numFmtId="184" fontId="64" fillId="47" borderId="0" applyNumberFormat="0" applyBorder="0" applyAlignment="0" applyProtection="0"/>
    <xf numFmtId="0" fontId="8" fillId="27" borderId="0" applyNumberFormat="0" applyBorder="0" applyAlignment="0" applyProtection="0"/>
    <xf numFmtId="185" fontId="63" fillId="46" borderId="0" applyNumberFormat="0" applyBorder="0" applyAlignment="0" applyProtection="0"/>
    <xf numFmtId="0" fontId="63" fillId="48" borderId="0" applyNumberFormat="0" applyBorder="0" applyAlignment="0" applyProtection="0"/>
    <xf numFmtId="184" fontId="64" fillId="49" borderId="0" applyNumberFormat="0" applyBorder="0" applyAlignment="0" applyProtection="0"/>
    <xf numFmtId="0" fontId="8" fillId="31" borderId="0" applyNumberFormat="0" applyBorder="0" applyAlignment="0" applyProtection="0"/>
    <xf numFmtId="185" fontId="63" fillId="48" borderId="0" applyNumberFormat="0" applyBorder="0" applyAlignment="0" applyProtection="0"/>
    <xf numFmtId="0" fontId="63" fillId="50" borderId="0" applyNumberFormat="0" applyBorder="0" applyAlignment="0" applyProtection="0"/>
    <xf numFmtId="184" fontId="64" fillId="51" borderId="0" applyNumberFormat="0" applyBorder="0" applyAlignment="0" applyProtection="0"/>
    <xf numFmtId="0" fontId="8" fillId="35" borderId="0" applyNumberFormat="0" applyBorder="0" applyAlignment="0" applyProtection="0"/>
    <xf numFmtId="185" fontId="63" fillId="50" borderId="0" applyNumberFormat="0" applyBorder="0" applyAlignment="0" applyProtection="0"/>
    <xf numFmtId="0" fontId="63" fillId="45" borderId="0" applyNumberFormat="0" applyBorder="0" applyAlignment="0" applyProtection="0"/>
    <xf numFmtId="184" fontId="64" fillId="52" borderId="0" applyNumberFormat="0" applyBorder="0" applyAlignment="0" applyProtection="0"/>
    <xf numFmtId="0" fontId="8" fillId="39" borderId="0" applyNumberFormat="0" applyBorder="0" applyAlignment="0" applyProtection="0"/>
    <xf numFmtId="185" fontId="63" fillId="45" borderId="0" applyNumberFormat="0" applyBorder="0" applyAlignment="0" applyProtection="0"/>
    <xf numFmtId="184" fontId="8" fillId="43" borderId="0" applyNumberFormat="0" applyBorder="0" applyAlignment="0" applyProtection="0"/>
    <xf numFmtId="184" fontId="11"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8" fillId="43"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19"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0" fontId="37" fillId="43" borderId="0" applyNumberFormat="0" applyBorder="0" applyAlignment="0" applyProtection="0"/>
    <xf numFmtId="184" fontId="11"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4" fontId="11"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4" fontId="11"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4" fontId="11"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4" fontId="11"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3" borderId="0" applyNumberFormat="0" applyBorder="0" applyAlignment="0" applyProtection="0"/>
    <xf numFmtId="186" fontId="8" fillId="43" borderId="0" applyNumberFormat="0" applyBorder="0" applyAlignment="0" applyProtection="0"/>
    <xf numFmtId="184" fontId="8" fillId="45" borderId="0" applyNumberFormat="0" applyBorder="0" applyAlignment="0" applyProtection="0"/>
    <xf numFmtId="184" fontId="11"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8" fillId="45"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23"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0" fontId="37" fillId="45" borderId="0" applyNumberFormat="0" applyBorder="0" applyAlignment="0" applyProtection="0"/>
    <xf numFmtId="184" fontId="11"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4" fontId="11"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53" borderId="0" applyNumberFormat="0" applyBorder="0" applyAlignment="0" applyProtection="0"/>
    <xf numFmtId="186" fontId="8" fillId="53"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4" fontId="11"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4" fontId="11"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4" fontId="11"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5" borderId="0" applyNumberFormat="0" applyBorder="0" applyAlignment="0" applyProtection="0"/>
    <xf numFmtId="186" fontId="8" fillId="45" borderId="0" applyNumberFormat="0" applyBorder="0" applyAlignment="0" applyProtection="0"/>
    <xf numFmtId="184" fontId="8" fillId="47" borderId="0" applyNumberFormat="0" applyBorder="0" applyAlignment="0" applyProtection="0"/>
    <xf numFmtId="184" fontId="11"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8" fillId="47"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2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11" fillId="36" borderId="14" applyNumberFormat="0" applyFont="0" applyAlignment="0" applyProtection="0"/>
    <xf numFmtId="184" fontId="11" fillId="36" borderId="14" applyNumberFormat="0" applyFont="0" applyAlignment="0" applyProtection="0"/>
    <xf numFmtId="186" fontId="11" fillId="36" borderId="14" applyNumberFormat="0" applyFont="0" applyAlignment="0" applyProtection="0"/>
    <xf numFmtId="186" fontId="11" fillId="36" borderId="14" applyNumberFormat="0" applyFont="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0" fontId="37" fillId="47" borderId="0" applyNumberFormat="0" applyBorder="0" applyAlignment="0" applyProtection="0"/>
    <xf numFmtId="184" fontId="11"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22" borderId="0" applyNumberFormat="0" applyBorder="0" applyAlignment="0" applyProtection="0"/>
    <xf numFmtId="186" fontId="8" fillId="22"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4" fontId="11"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4" fontId="11"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4" fontId="11"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4" fontId="11"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7" borderId="0" applyNumberFormat="0" applyBorder="0" applyAlignment="0" applyProtection="0"/>
    <xf numFmtId="186" fontId="8" fillId="47" borderId="0" applyNumberFormat="0" applyBorder="0" applyAlignment="0" applyProtection="0"/>
    <xf numFmtId="184" fontId="8" fillId="49" borderId="0" applyNumberFormat="0" applyBorder="0" applyAlignment="0" applyProtection="0"/>
    <xf numFmtId="184" fontId="11"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8" fillId="49"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31"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11" fillId="36" borderId="14" applyNumberFormat="0" applyFont="0" applyAlignment="0" applyProtection="0"/>
    <xf numFmtId="184" fontId="11" fillId="36" borderId="14" applyNumberFormat="0" applyFont="0" applyAlignment="0" applyProtection="0"/>
    <xf numFmtId="186" fontId="11" fillId="36" borderId="14" applyNumberFormat="0" applyFont="0" applyAlignment="0" applyProtection="0"/>
    <xf numFmtId="186" fontId="11" fillId="36" borderId="14" applyNumberFormat="0" applyFont="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0" fontId="37" fillId="49" borderId="0" applyNumberFormat="0" applyBorder="0" applyAlignment="0" applyProtection="0"/>
    <xf numFmtId="184" fontId="11"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4" fontId="11"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4" fontId="11"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4" fontId="11"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4" fontId="11"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49" borderId="0" applyNumberFormat="0" applyBorder="0" applyAlignment="0" applyProtection="0"/>
    <xf numFmtId="186" fontId="8" fillId="49" borderId="0" applyNumberFormat="0" applyBorder="0" applyAlignment="0" applyProtection="0"/>
    <xf numFmtId="184" fontId="8" fillId="35" borderId="0" applyNumberFormat="0" applyBorder="0" applyAlignment="0" applyProtection="0"/>
    <xf numFmtId="184" fontId="11" fillId="51"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35"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51" borderId="0" applyNumberFormat="0" applyBorder="0" applyAlignment="0" applyProtection="0"/>
    <xf numFmtId="184" fontId="11" fillId="51"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51"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51"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51"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51"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9" borderId="0" applyNumberFormat="0" applyBorder="0" applyAlignment="0" applyProtection="0"/>
    <xf numFmtId="184" fontId="11" fillId="52"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4" fontId="11" fillId="52" borderId="0" applyNumberFormat="0" applyBorder="0" applyAlignment="0" applyProtection="0"/>
    <xf numFmtId="186" fontId="8" fillId="39" borderId="0" applyNumberFormat="0" applyBorder="0" applyAlignment="0" applyProtection="0"/>
    <xf numFmtId="0" fontId="34" fillId="45" borderId="0" applyNumberFormat="0" applyBorder="0" applyAlignment="0" applyProtection="0"/>
    <xf numFmtId="0" fontId="34"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11" fillId="52" borderId="0" applyNumberFormat="0" applyBorder="0" applyAlignment="0" applyProtection="0"/>
    <xf numFmtId="0" fontId="8" fillId="39" borderId="0" applyNumberFormat="0" applyBorder="0" applyAlignment="0" applyProtection="0"/>
    <xf numFmtId="0" fontId="37" fillId="52" borderId="0" applyNumberFormat="0" applyBorder="0" applyAlignment="0" applyProtection="0"/>
    <xf numFmtId="184" fontId="11"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0" fontId="37" fillId="52"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0" borderId="0"/>
    <xf numFmtId="186" fontId="8" fillId="0" borderId="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2" borderId="0" applyNumberFormat="0" applyBorder="0" applyAlignment="0" applyProtection="0"/>
    <xf numFmtId="184" fontId="11" fillId="52"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2"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2"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2"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2"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63" fillId="54" borderId="0" applyNumberFormat="0" applyBorder="0" applyAlignment="0" applyProtection="0"/>
    <xf numFmtId="184" fontId="64" fillId="50" borderId="0" applyNumberFormat="0" applyBorder="0" applyAlignment="0" applyProtection="0"/>
    <xf numFmtId="0" fontId="8" fillId="20" borderId="0" applyNumberFormat="0" applyBorder="0" applyAlignment="0" applyProtection="0"/>
    <xf numFmtId="185" fontId="63" fillId="54" borderId="0" applyNumberFormat="0" applyBorder="0" applyAlignment="0" applyProtection="0"/>
    <xf numFmtId="0" fontId="63" fillId="44" borderId="0" applyNumberFormat="0" applyBorder="0" applyAlignment="0" applyProtection="0"/>
    <xf numFmtId="184" fontId="64" fillId="44" borderId="0" applyNumberFormat="0" applyBorder="0" applyAlignment="0" applyProtection="0"/>
    <xf numFmtId="185" fontId="63" fillId="44" borderId="0" applyNumberFormat="0" applyBorder="0" applyAlignment="0" applyProtection="0"/>
    <xf numFmtId="0" fontId="63" fillId="55" borderId="0" applyNumberFormat="0" applyBorder="0" applyAlignment="0" applyProtection="0"/>
    <xf numFmtId="184" fontId="64" fillId="56" borderId="0" applyNumberFormat="0" applyBorder="0" applyAlignment="0" applyProtection="0"/>
    <xf numFmtId="0" fontId="8" fillId="28" borderId="0" applyNumberFormat="0" applyBorder="0" applyAlignment="0" applyProtection="0"/>
    <xf numFmtId="185" fontId="63" fillId="55" borderId="0" applyNumberFormat="0" applyBorder="0" applyAlignment="0" applyProtection="0"/>
    <xf numFmtId="0" fontId="63" fillId="57" borderId="0" applyNumberFormat="0" applyBorder="0" applyAlignment="0" applyProtection="0"/>
    <xf numFmtId="184" fontId="64" fillId="49" borderId="0" applyNumberFormat="0" applyBorder="0" applyAlignment="0" applyProtection="0"/>
    <xf numFmtId="0" fontId="8" fillId="32" borderId="0" applyNumberFormat="0" applyBorder="0" applyAlignment="0" applyProtection="0"/>
    <xf numFmtId="185" fontId="63" fillId="57" borderId="0" applyNumberFormat="0" applyBorder="0" applyAlignment="0" applyProtection="0"/>
    <xf numFmtId="0" fontId="63" fillId="54" borderId="0" applyNumberFormat="0" applyBorder="0" applyAlignment="0" applyProtection="0"/>
    <xf numFmtId="184" fontId="64" fillId="50" borderId="0" applyNumberFormat="0" applyBorder="0" applyAlignment="0" applyProtection="0"/>
    <xf numFmtId="0" fontId="8" fillId="36" borderId="0" applyNumberFormat="0" applyBorder="0" applyAlignment="0" applyProtection="0"/>
    <xf numFmtId="185" fontId="63" fillId="54" borderId="0" applyNumberFormat="0" applyBorder="0" applyAlignment="0" applyProtection="0"/>
    <xf numFmtId="0" fontId="63" fillId="52" borderId="0" applyNumberFormat="0" applyBorder="0" applyAlignment="0" applyProtection="0"/>
    <xf numFmtId="184" fontId="64" fillId="58" borderId="0" applyNumberFormat="0" applyBorder="0" applyAlignment="0" applyProtection="0"/>
    <xf numFmtId="0" fontId="8" fillId="40" borderId="0" applyNumberFormat="0" applyBorder="0" applyAlignment="0" applyProtection="0"/>
    <xf numFmtId="185" fontId="63" fillId="52" borderId="0" applyNumberFormat="0" applyBorder="0" applyAlignment="0" applyProtection="0"/>
    <xf numFmtId="184" fontId="8" fillId="20" borderId="0" applyNumberFormat="0" applyBorder="0" applyAlignment="0" applyProtection="0"/>
    <xf numFmtId="184" fontId="11" fillId="5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2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11" fillId="36" borderId="14" applyNumberFormat="0" applyFont="0" applyAlignment="0" applyProtection="0"/>
    <xf numFmtId="186" fontId="11" fillId="36" borderId="14" applyNumberFormat="0" applyFont="0" applyAlignment="0" applyProtection="0"/>
    <xf numFmtId="186" fontId="11" fillId="36" borderId="14" applyNumberFormat="0" applyFont="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0" fontId="37" fillId="50" borderId="0" applyNumberFormat="0" applyBorder="0" applyAlignment="0" applyProtection="0"/>
    <xf numFmtId="184" fontId="11" fillId="5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4" fontId="11" fillId="5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4" fontId="11" fillId="5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4" fontId="11" fillId="5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4" fontId="11" fillId="5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0" borderId="0" applyNumberFormat="0" applyBorder="0" applyAlignment="0" applyProtection="0"/>
    <xf numFmtId="186" fontId="8" fillId="20" borderId="0" applyNumberFormat="0" applyBorder="0" applyAlignment="0" applyProtection="0"/>
    <xf numFmtId="184" fontId="8" fillId="24" borderId="0" applyNumberFormat="0" applyBorder="0" applyAlignment="0" applyProtection="0"/>
    <xf numFmtId="184" fontId="11" fillId="4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4" fillId="2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0" fontId="37" fillId="44" borderId="0" applyNumberFormat="0" applyBorder="0" applyAlignment="0" applyProtection="0"/>
    <xf numFmtId="184" fontId="11" fillId="4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4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4" fontId="11" fillId="4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4" fontId="11" fillId="4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4" fontId="11" fillId="4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24" borderId="0" applyNumberFormat="0" applyBorder="0" applyAlignment="0" applyProtection="0"/>
    <xf numFmtId="186" fontId="8" fillId="24" borderId="0" applyNumberFormat="0" applyBorder="0" applyAlignment="0" applyProtection="0"/>
    <xf numFmtId="184" fontId="8" fillId="56" borderId="0" applyNumberFormat="0" applyBorder="0" applyAlignment="0" applyProtection="0"/>
    <xf numFmtId="184" fontId="11"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8" fillId="56"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55" borderId="0" applyNumberFormat="0" applyBorder="0" applyAlignment="0" applyProtection="0"/>
    <xf numFmtId="0" fontId="34" fillId="28"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12" borderId="0" applyNumberFormat="0" applyBorder="0" applyAlignment="0" applyProtection="0"/>
    <xf numFmtId="186" fontId="8" fillId="12"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0" fontId="37" fillId="56" borderId="0" applyNumberFormat="0" applyBorder="0" applyAlignment="0" applyProtection="0"/>
    <xf numFmtId="184" fontId="11"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4" fontId="11"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4" fontId="11"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4" fontId="11"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4" fontId="11"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56" borderId="0" applyNumberFormat="0" applyBorder="0" applyAlignment="0" applyProtection="0"/>
    <xf numFmtId="186" fontId="8" fillId="56" borderId="0" applyNumberFormat="0" applyBorder="0" applyAlignment="0" applyProtection="0"/>
    <xf numFmtId="184" fontId="8" fillId="32" borderId="0" applyNumberFormat="0" applyBorder="0" applyAlignment="0" applyProtection="0"/>
    <xf numFmtId="184" fontId="11" fillId="49"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4" fillId="57" borderId="0" applyNumberFormat="0" applyBorder="0" applyAlignment="0" applyProtection="0"/>
    <xf numFmtId="0" fontId="34" fillId="32"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0" fontId="37" fillId="49" borderId="0" applyNumberFormat="0" applyBorder="0" applyAlignment="0" applyProtection="0"/>
    <xf numFmtId="184" fontId="11" fillId="49"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4" fontId="11" fillId="49"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4" fontId="11" fillId="49"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4" fontId="11" fillId="49"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4" fontId="11" fillId="49"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2" borderId="0" applyNumberFormat="0" applyBorder="0" applyAlignment="0" applyProtection="0"/>
    <xf numFmtId="186" fontId="8" fillId="32" borderId="0" applyNumberFormat="0" applyBorder="0" applyAlignment="0" applyProtection="0"/>
    <xf numFmtId="184" fontId="8" fillId="36" borderId="0" applyNumberFormat="0" applyBorder="0" applyAlignment="0" applyProtection="0"/>
    <xf numFmtId="184" fontId="11" fillId="50"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36"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0" fontId="37" fillId="50" borderId="0" applyNumberFormat="0" applyBorder="0" applyAlignment="0" applyProtection="0"/>
    <xf numFmtId="184" fontId="8" fillId="59" borderId="0" applyNumberFormat="0" applyBorder="0" applyAlignment="0" applyProtection="0"/>
    <xf numFmtId="186" fontId="8" fillId="59" borderId="0" applyNumberFormat="0" applyBorder="0" applyAlignment="0" applyProtection="0"/>
    <xf numFmtId="184" fontId="11" fillId="50"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4" fontId="11" fillId="50"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4" fontId="11" fillId="50"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4" fontId="11" fillId="50"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4" fontId="11" fillId="50"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36" borderId="0" applyNumberFormat="0" applyBorder="0" applyAlignment="0" applyProtection="0"/>
    <xf numFmtId="186" fontId="8" fillId="36" borderId="0" applyNumberFormat="0" applyBorder="0" applyAlignment="0" applyProtection="0"/>
    <xf numFmtId="184" fontId="8" fillId="40" borderId="0" applyNumberFormat="0" applyBorder="0" applyAlignment="0" applyProtection="0"/>
    <xf numFmtId="184" fontId="11" fillId="58"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52" borderId="0" applyNumberFormat="0" applyBorder="0" applyAlignment="0" applyProtection="0"/>
    <xf numFmtId="0" fontId="34" fillId="40"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22" borderId="0" applyNumberFormat="0" applyBorder="0" applyAlignment="0" applyProtection="0"/>
    <xf numFmtId="186" fontId="8" fillId="22"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0" fontId="37" fillId="58" borderId="0" applyNumberFormat="0" applyBorder="0" applyAlignment="0" applyProtection="0"/>
    <xf numFmtId="184" fontId="11" fillId="58"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6" borderId="0" applyNumberFormat="0" applyBorder="0" applyAlignment="0" applyProtection="0"/>
    <xf numFmtId="186" fontId="8" fillId="6"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4" fontId="11" fillId="58"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4" fontId="11" fillId="58"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4" fontId="11" fillId="58"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4" fontId="11" fillId="58"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184" fontId="8" fillId="40" borderId="0" applyNumberFormat="0" applyBorder="0" applyAlignment="0" applyProtection="0"/>
    <xf numFmtId="186" fontId="8" fillId="40" borderId="0" applyNumberFormat="0" applyBorder="0" applyAlignment="0" applyProtection="0"/>
    <xf numFmtId="0" fontId="65" fillId="54" borderId="0" applyNumberFormat="0" applyBorder="0" applyAlignment="0" applyProtection="0"/>
    <xf numFmtId="184" fontId="66" fillId="60" borderId="0" applyNumberFormat="0" applyBorder="0" applyAlignment="0" applyProtection="0"/>
    <xf numFmtId="0" fontId="44" fillId="21" borderId="0" applyNumberFormat="0" applyBorder="0" applyAlignment="0" applyProtection="0"/>
    <xf numFmtId="185" fontId="65" fillId="54" borderId="0" applyNumberFormat="0" applyBorder="0" applyAlignment="0" applyProtection="0"/>
    <xf numFmtId="0" fontId="65" fillId="44" borderId="0" applyNumberFormat="0" applyBorder="0" applyAlignment="0" applyProtection="0"/>
    <xf numFmtId="184" fontId="66" fillId="44" borderId="0" applyNumberFormat="0" applyBorder="0" applyAlignment="0" applyProtection="0"/>
    <xf numFmtId="185" fontId="65" fillId="44" borderId="0" applyNumberFormat="0" applyBorder="0" applyAlignment="0" applyProtection="0"/>
    <xf numFmtId="0" fontId="65" fillId="55" borderId="0" applyNumberFormat="0" applyBorder="0" applyAlignment="0" applyProtection="0"/>
    <xf numFmtId="184" fontId="66" fillId="56" borderId="0" applyNumberFormat="0" applyBorder="0" applyAlignment="0" applyProtection="0"/>
    <xf numFmtId="0" fontId="44" fillId="29" borderId="0" applyNumberFormat="0" applyBorder="0" applyAlignment="0" applyProtection="0"/>
    <xf numFmtId="185" fontId="65" fillId="55" borderId="0" applyNumberFormat="0" applyBorder="0" applyAlignment="0" applyProtection="0"/>
    <xf numFmtId="0" fontId="65" fillId="57" borderId="0" applyNumberFormat="0" applyBorder="0" applyAlignment="0" applyProtection="0"/>
    <xf numFmtId="184" fontId="66" fillId="61" borderId="0" applyNumberFormat="0" applyBorder="0" applyAlignment="0" applyProtection="0"/>
    <xf numFmtId="0" fontId="44" fillId="33" borderId="0" applyNumberFormat="0" applyBorder="0" applyAlignment="0" applyProtection="0"/>
    <xf numFmtId="185" fontId="65" fillId="57" borderId="0" applyNumberFormat="0" applyBorder="0" applyAlignment="0" applyProtection="0"/>
    <xf numFmtId="0" fontId="65" fillId="54" borderId="0" applyNumberFormat="0" applyBorder="0" applyAlignment="0" applyProtection="0"/>
    <xf numFmtId="184" fontId="66" fillId="62" borderId="0" applyNumberFormat="0" applyBorder="0" applyAlignment="0" applyProtection="0"/>
    <xf numFmtId="0" fontId="44" fillId="37" borderId="0" applyNumberFormat="0" applyBorder="0" applyAlignment="0" applyProtection="0"/>
    <xf numFmtId="185" fontId="65" fillId="54" borderId="0" applyNumberFormat="0" applyBorder="0" applyAlignment="0" applyProtection="0"/>
    <xf numFmtId="0" fontId="65" fillId="52" borderId="0" applyNumberFormat="0" applyBorder="0" applyAlignment="0" applyProtection="0"/>
    <xf numFmtId="184" fontId="66" fillId="63" borderId="0" applyNumberFormat="0" applyBorder="0" applyAlignment="0" applyProtection="0"/>
    <xf numFmtId="0" fontId="44" fillId="41" borderId="0" applyNumberFormat="0" applyBorder="0" applyAlignment="0" applyProtection="0"/>
    <xf numFmtId="185" fontId="65" fillId="52" borderId="0" applyNumberFormat="0" applyBorder="0" applyAlignment="0" applyProtection="0"/>
    <xf numFmtId="184" fontId="67" fillId="60" borderId="0" applyNumberFormat="0" applyBorder="0" applyAlignment="0" applyProtection="0"/>
    <xf numFmtId="0" fontId="37" fillId="60" borderId="0" applyNumberFormat="0" applyBorder="0" applyAlignment="0" applyProtection="0"/>
    <xf numFmtId="184" fontId="67" fillId="60"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68" fillId="21" borderId="0" applyNumberFormat="0" applyBorder="0" applyAlignment="0" applyProtection="0"/>
    <xf numFmtId="184" fontId="67" fillId="60" borderId="0" applyNumberFormat="0" applyBorder="0" applyAlignment="0" applyProtection="0"/>
    <xf numFmtId="184" fontId="67" fillId="60" borderId="0" applyNumberFormat="0" applyBorder="0" applyAlignment="0" applyProtection="0"/>
    <xf numFmtId="186" fontId="44" fillId="21" borderId="0" applyNumberFormat="0" applyBorder="0" applyAlignment="0" applyProtection="0"/>
    <xf numFmtId="0" fontId="37" fillId="60" borderId="0" applyNumberFormat="0" applyBorder="0" applyAlignment="0" applyProtection="0"/>
    <xf numFmtId="184" fontId="67" fillId="60" borderId="0" applyNumberFormat="0" applyBorder="0" applyAlignment="0" applyProtection="0"/>
    <xf numFmtId="186" fontId="44" fillId="21"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184" fontId="67" fillId="60" borderId="0" applyNumberFormat="0" applyBorder="0" applyAlignment="0" applyProtection="0"/>
    <xf numFmtId="184" fontId="67" fillId="60" borderId="0" applyNumberFormat="0" applyBorder="0" applyAlignment="0" applyProtection="0"/>
    <xf numFmtId="184" fontId="67" fillId="60" borderId="0" applyNumberFormat="0" applyBorder="0" applyAlignment="0" applyProtection="0"/>
    <xf numFmtId="184" fontId="67" fillId="60" borderId="0" applyNumberFormat="0" applyBorder="0" applyAlignment="0" applyProtection="0"/>
    <xf numFmtId="184" fontId="67" fillId="44" borderId="0" applyNumberFormat="0" applyBorder="0" applyAlignment="0" applyProtection="0"/>
    <xf numFmtId="0" fontId="37" fillId="44" borderId="0" applyNumberFormat="0" applyBorder="0" applyAlignment="0" applyProtection="0"/>
    <xf numFmtId="184" fontId="67" fillId="44" borderId="0" applyNumberFormat="0" applyBorder="0" applyAlignment="0" applyProtection="0"/>
    <xf numFmtId="184" fontId="67" fillId="44" borderId="0" applyNumberFormat="0" applyBorder="0" applyAlignment="0" applyProtection="0"/>
    <xf numFmtId="184" fontId="67" fillId="44" borderId="0" applyNumberFormat="0" applyBorder="0" applyAlignment="0" applyProtection="0"/>
    <xf numFmtId="186" fontId="44" fillId="25" borderId="0" applyNumberFormat="0" applyBorder="0" applyAlignment="0" applyProtection="0"/>
    <xf numFmtId="0" fontId="37" fillId="44" borderId="0" applyNumberFormat="0" applyBorder="0" applyAlignment="0" applyProtection="0"/>
    <xf numFmtId="184" fontId="67" fillId="44" borderId="0" applyNumberFormat="0" applyBorder="0" applyAlignment="0" applyProtection="0"/>
    <xf numFmtId="186" fontId="44" fillId="25"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67" fillId="44" borderId="0" applyNumberFormat="0" applyBorder="0" applyAlignment="0" applyProtection="0"/>
    <xf numFmtId="184" fontId="67" fillId="44" borderId="0" applyNumberFormat="0" applyBorder="0" applyAlignment="0" applyProtection="0"/>
    <xf numFmtId="184" fontId="67" fillId="44" borderId="0" applyNumberFormat="0" applyBorder="0" applyAlignment="0" applyProtection="0"/>
    <xf numFmtId="184" fontId="67" fillId="44" borderId="0" applyNumberFormat="0" applyBorder="0" applyAlignment="0" applyProtection="0"/>
    <xf numFmtId="184" fontId="67" fillId="56" borderId="0" applyNumberFormat="0" applyBorder="0" applyAlignment="0" applyProtection="0"/>
    <xf numFmtId="0" fontId="37" fillId="56" borderId="0" applyNumberFormat="0" applyBorder="0" applyAlignment="0" applyProtection="0"/>
    <xf numFmtId="184" fontId="67" fillId="56" borderId="0" applyNumberFormat="0" applyBorder="0" applyAlignment="0" applyProtection="0"/>
    <xf numFmtId="0" fontId="44" fillId="56" borderId="0" applyNumberFormat="0" applyBorder="0" applyAlignment="0" applyProtection="0"/>
    <xf numFmtId="0" fontId="68" fillId="55" borderId="0" applyNumberFormat="0" applyBorder="0" applyAlignment="0" applyProtection="0"/>
    <xf numFmtId="0" fontId="68" fillId="55" borderId="0" applyNumberFormat="0" applyBorder="0" applyAlignment="0" applyProtection="0"/>
    <xf numFmtId="0" fontId="68" fillId="29" borderId="0" applyNumberFormat="0" applyBorder="0" applyAlignment="0" applyProtection="0"/>
    <xf numFmtId="184" fontId="67" fillId="56" borderId="0" applyNumberFormat="0" applyBorder="0" applyAlignment="0" applyProtection="0"/>
    <xf numFmtId="184" fontId="67" fillId="56" borderId="0" applyNumberFormat="0" applyBorder="0" applyAlignment="0" applyProtection="0"/>
    <xf numFmtId="186" fontId="44" fillId="56" borderId="0" applyNumberFormat="0" applyBorder="0" applyAlignment="0" applyProtection="0"/>
    <xf numFmtId="0" fontId="37" fillId="56" borderId="0" applyNumberFormat="0" applyBorder="0" applyAlignment="0" applyProtection="0"/>
    <xf numFmtId="184" fontId="67" fillId="56" borderId="0" applyNumberFormat="0" applyBorder="0" applyAlignment="0" applyProtection="0"/>
    <xf numFmtId="186" fontId="44" fillId="56" borderId="0" applyNumberFormat="0" applyBorder="0" applyAlignment="0" applyProtection="0"/>
    <xf numFmtId="0" fontId="37" fillId="56" borderId="0" applyNumberFormat="0" applyBorder="0" applyAlignment="0" applyProtection="0"/>
    <xf numFmtId="0" fontId="37" fillId="56" borderId="0" applyNumberFormat="0" applyBorder="0" applyAlignment="0" applyProtection="0"/>
    <xf numFmtId="184" fontId="67" fillId="56" borderId="0" applyNumberFormat="0" applyBorder="0" applyAlignment="0" applyProtection="0"/>
    <xf numFmtId="184" fontId="67" fillId="56" borderId="0" applyNumberFormat="0" applyBorder="0" applyAlignment="0" applyProtection="0"/>
    <xf numFmtId="184" fontId="67" fillId="56" borderId="0" applyNumberFormat="0" applyBorder="0" applyAlignment="0" applyProtection="0"/>
    <xf numFmtId="184" fontId="67" fillId="56" borderId="0" applyNumberFormat="0" applyBorder="0" applyAlignment="0" applyProtection="0"/>
    <xf numFmtId="184" fontId="67" fillId="61" borderId="0" applyNumberFormat="0" applyBorder="0" applyAlignment="0" applyProtection="0"/>
    <xf numFmtId="0" fontId="37" fillId="61" borderId="0" applyNumberFormat="0" applyBorder="0" applyAlignment="0" applyProtection="0"/>
    <xf numFmtId="184" fontId="67" fillId="61" borderId="0" applyNumberFormat="0" applyBorder="0" applyAlignment="0" applyProtection="0"/>
    <xf numFmtId="0" fontId="44" fillId="61"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33" borderId="0" applyNumberFormat="0" applyBorder="0" applyAlignment="0" applyProtection="0"/>
    <xf numFmtId="184" fontId="67" fillId="61" borderId="0" applyNumberFormat="0" applyBorder="0" applyAlignment="0" applyProtection="0"/>
    <xf numFmtId="184" fontId="67" fillId="61" borderId="0" applyNumberFormat="0" applyBorder="0" applyAlignment="0" applyProtection="0"/>
    <xf numFmtId="186" fontId="44" fillId="61" borderId="0" applyNumberFormat="0" applyBorder="0" applyAlignment="0" applyProtection="0"/>
    <xf numFmtId="0" fontId="37" fillId="61" borderId="0" applyNumberFormat="0" applyBorder="0" applyAlignment="0" applyProtection="0"/>
    <xf numFmtId="184" fontId="67" fillId="61" borderId="0" applyNumberFormat="0" applyBorder="0" applyAlignment="0" applyProtection="0"/>
    <xf numFmtId="186" fontId="44" fillId="61" borderId="0" applyNumberFormat="0" applyBorder="0" applyAlignment="0" applyProtection="0"/>
    <xf numFmtId="0" fontId="37" fillId="61" borderId="0" applyNumberFormat="0" applyBorder="0" applyAlignment="0" applyProtection="0"/>
    <xf numFmtId="0" fontId="37" fillId="61" borderId="0" applyNumberFormat="0" applyBorder="0" applyAlignment="0" applyProtection="0"/>
    <xf numFmtId="184" fontId="67" fillId="61" borderId="0" applyNumberFormat="0" applyBorder="0" applyAlignment="0" applyProtection="0"/>
    <xf numFmtId="184" fontId="67" fillId="61" borderId="0" applyNumberFormat="0" applyBorder="0" applyAlignment="0" applyProtection="0"/>
    <xf numFmtId="184" fontId="67" fillId="61" borderId="0" applyNumberFormat="0" applyBorder="0" applyAlignment="0" applyProtection="0"/>
    <xf numFmtId="184" fontId="67" fillId="61" borderId="0" applyNumberFormat="0" applyBorder="0" applyAlignment="0" applyProtection="0"/>
    <xf numFmtId="184" fontId="67" fillId="62" borderId="0" applyNumberFormat="0" applyBorder="0" applyAlignment="0" applyProtection="0"/>
    <xf numFmtId="0" fontId="37" fillId="62" borderId="0" applyNumberFormat="0" applyBorder="0" applyAlignment="0" applyProtection="0"/>
    <xf numFmtId="184" fontId="67" fillId="62"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68" fillId="37" borderId="0" applyNumberFormat="0" applyBorder="0" applyAlignment="0" applyProtection="0"/>
    <xf numFmtId="184" fontId="67" fillId="62" borderId="0" applyNumberFormat="0" applyBorder="0" applyAlignment="0" applyProtection="0"/>
    <xf numFmtId="184" fontId="67" fillId="62" borderId="0" applyNumberFormat="0" applyBorder="0" applyAlignment="0" applyProtection="0"/>
    <xf numFmtId="185" fontId="44" fillId="37" borderId="0" applyNumberFormat="0" applyBorder="0" applyAlignment="0" applyProtection="0"/>
    <xf numFmtId="0" fontId="37" fillId="62" borderId="0" applyNumberFormat="0" applyBorder="0" applyAlignment="0" applyProtection="0"/>
    <xf numFmtId="184" fontId="67" fillId="62" borderId="0" applyNumberFormat="0" applyBorder="0" applyAlignment="0" applyProtection="0"/>
    <xf numFmtId="186" fontId="44" fillId="37"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4" fontId="67" fillId="62" borderId="0" applyNumberFormat="0" applyBorder="0" applyAlignment="0" applyProtection="0"/>
    <xf numFmtId="184" fontId="67" fillId="62" borderId="0" applyNumberFormat="0" applyBorder="0" applyAlignment="0" applyProtection="0"/>
    <xf numFmtId="184" fontId="67" fillId="62" borderId="0" applyNumberFormat="0" applyBorder="0" applyAlignment="0" applyProtection="0"/>
    <xf numFmtId="184" fontId="67" fillId="62" borderId="0" applyNumberFormat="0" applyBorder="0" applyAlignment="0" applyProtection="0"/>
    <xf numFmtId="184" fontId="67" fillId="63" borderId="0" applyNumberFormat="0" applyBorder="0" applyAlignment="0" applyProtection="0"/>
    <xf numFmtId="0" fontId="37" fillId="63" borderId="0" applyNumberFormat="0" applyBorder="0" applyAlignment="0" applyProtection="0"/>
    <xf numFmtId="184" fontId="67" fillId="63" borderId="0" applyNumberFormat="0" applyBorder="0" applyAlignment="0" applyProtection="0"/>
    <xf numFmtId="0" fontId="44" fillId="63" borderId="0" applyNumberFormat="0" applyBorder="0" applyAlignment="0" applyProtection="0"/>
    <xf numFmtId="0" fontId="68" fillId="52" borderId="0" applyNumberFormat="0" applyBorder="0" applyAlignment="0" applyProtection="0"/>
    <xf numFmtId="0" fontId="68" fillId="52" borderId="0" applyNumberFormat="0" applyBorder="0" applyAlignment="0" applyProtection="0"/>
    <xf numFmtId="0" fontId="68" fillId="41" borderId="0" applyNumberFormat="0" applyBorder="0" applyAlignment="0" applyProtection="0"/>
    <xf numFmtId="184" fontId="67" fillId="63" borderId="0" applyNumberFormat="0" applyBorder="0" applyAlignment="0" applyProtection="0"/>
    <xf numFmtId="184" fontId="67" fillId="63" borderId="0" applyNumberFormat="0" applyBorder="0" applyAlignment="0" applyProtection="0"/>
    <xf numFmtId="186" fontId="44" fillId="63" borderId="0" applyNumberFormat="0" applyBorder="0" applyAlignment="0" applyProtection="0"/>
    <xf numFmtId="0" fontId="37" fillId="63" borderId="0" applyNumberFormat="0" applyBorder="0" applyAlignment="0" applyProtection="0"/>
    <xf numFmtId="184" fontId="67" fillId="63" borderId="0" applyNumberFormat="0" applyBorder="0" applyAlignment="0" applyProtection="0"/>
    <xf numFmtId="186" fontId="44"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184" fontId="67" fillId="63" borderId="0" applyNumberFormat="0" applyBorder="0" applyAlignment="0" applyProtection="0"/>
    <xf numFmtId="184" fontId="67" fillId="63" borderId="0" applyNumberFormat="0" applyBorder="0" applyAlignment="0" applyProtection="0"/>
    <xf numFmtId="184" fontId="67" fillId="63" borderId="0" applyNumberFormat="0" applyBorder="0" applyAlignment="0" applyProtection="0"/>
    <xf numFmtId="184" fontId="67" fillId="63" borderId="0" applyNumberFormat="0" applyBorder="0" applyAlignment="0" applyProtection="0"/>
    <xf numFmtId="0" fontId="67" fillId="64"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67" fillId="69"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4" fontId="66" fillId="71" borderId="0" applyNumberFormat="0" applyBorder="0" applyAlignment="0" applyProtection="0"/>
    <xf numFmtId="0" fontId="44" fillId="18" borderId="0" applyNumberFormat="0" applyBorder="0" applyAlignment="0" applyProtection="0"/>
    <xf numFmtId="184" fontId="66" fillId="71"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5" fontId="67" fillId="64" borderId="0" applyNumberFormat="0" applyBorder="0" applyAlignment="0" applyProtection="0"/>
    <xf numFmtId="184" fontId="67" fillId="71" borderId="0" applyNumberFormat="0" applyBorder="0" applyAlignment="0" applyProtection="0"/>
    <xf numFmtId="0" fontId="67" fillId="72"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67" fillId="77"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4" fontId="66" fillId="78" borderId="0" applyNumberFormat="0" applyBorder="0" applyAlignment="0" applyProtection="0"/>
    <xf numFmtId="184" fontId="66" fillId="78"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5" fontId="67" fillId="72" borderId="0" applyNumberFormat="0" applyBorder="0" applyAlignment="0" applyProtection="0"/>
    <xf numFmtId="184" fontId="67" fillId="78" borderId="0" applyNumberFormat="0" applyBorder="0" applyAlignment="0" applyProtection="0"/>
    <xf numFmtId="0" fontId="67" fillId="77" borderId="0" applyNumberFormat="0" applyBorder="0" applyAlignment="0" applyProtection="0"/>
    <xf numFmtId="0" fontId="11" fillId="79"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76"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67" fillId="68"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0" fontId="67" fillId="83" borderId="0" applyNumberFormat="0" applyBorder="0" applyAlignment="0" applyProtection="0"/>
    <xf numFmtId="0" fontId="67" fillId="84" borderId="0" applyNumberFormat="0" applyBorder="0" applyAlignment="0" applyProtection="0"/>
    <xf numFmtId="0" fontId="11" fillId="76"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68"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67" fillId="68"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0" fontId="67" fillId="76"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4" fontId="66" fillId="61" borderId="0" applyNumberFormat="0" applyBorder="0" applyAlignment="0" applyProtection="0"/>
    <xf numFmtId="0" fontId="44" fillId="30" borderId="0" applyNumberFormat="0" applyBorder="0" applyAlignment="0" applyProtection="0"/>
    <xf numFmtId="184" fontId="66" fillId="61"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185" fontId="67" fillId="84" borderId="0" applyNumberFormat="0" applyBorder="0" applyAlignment="0" applyProtection="0"/>
    <xf numFmtId="0" fontId="67" fillId="85" borderId="0" applyNumberFormat="0" applyBorder="0" applyAlignment="0" applyProtection="0"/>
    <xf numFmtId="0" fontId="67" fillId="86" borderId="0" applyNumberFormat="0" applyBorder="0" applyAlignment="0" applyProtection="0"/>
    <xf numFmtId="0" fontId="11" fillId="65"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67" borderId="0" applyNumberFormat="0" applyBorder="0" applyAlignment="0" applyProtection="0"/>
    <xf numFmtId="185" fontId="11" fillId="67" borderId="0" applyNumberFormat="0" applyBorder="0" applyAlignment="0" applyProtection="0"/>
    <xf numFmtId="0" fontId="67" fillId="67"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185" fontId="67" fillId="86" borderId="0" applyNumberFormat="0" applyBorder="0" applyAlignment="0" applyProtection="0"/>
    <xf numFmtId="0" fontId="67" fillId="70" borderId="0" applyNumberFormat="0" applyBorder="0" applyAlignment="0" applyProtection="0"/>
    <xf numFmtId="0" fontId="67" fillId="87" borderId="0" applyNumberFormat="0" applyBorder="0" applyAlignment="0" applyProtection="0"/>
    <xf numFmtId="0" fontId="11" fillId="88" borderId="0" applyNumberFormat="0" applyBorder="0" applyAlignment="0" applyProtection="0"/>
    <xf numFmtId="185" fontId="11" fillId="88" borderId="0" applyNumberFormat="0" applyBorder="0" applyAlignment="0" applyProtection="0"/>
    <xf numFmtId="0" fontId="11" fillId="75"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67" fillId="89"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0" fontId="67" fillId="90"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4" fontId="66" fillId="91" borderId="0" applyNumberFormat="0" applyBorder="0" applyAlignment="0" applyProtection="0"/>
    <xf numFmtId="0" fontId="44" fillId="38" borderId="0" applyNumberFormat="0" applyBorder="0" applyAlignment="0" applyProtection="0"/>
    <xf numFmtId="184" fontId="66" fillId="91"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185" fontId="67" fillId="87" borderId="0" applyNumberFormat="0" applyBorder="0" applyAlignment="0" applyProtection="0"/>
    <xf numFmtId="0" fontId="67" fillId="92" borderId="0" applyNumberFormat="0" applyBorder="0" applyAlignment="0" applyProtection="0"/>
    <xf numFmtId="0" fontId="69" fillId="0" borderId="0">
      <alignment horizontal="center" wrapText="1"/>
      <protection locked="0"/>
    </xf>
    <xf numFmtId="0" fontId="37" fillId="0" borderId="0">
      <alignment horizontal="center" wrapText="1"/>
      <protection locked="0"/>
    </xf>
    <xf numFmtId="0" fontId="70" fillId="75" borderId="0" applyNumberFormat="0" applyBorder="0" applyAlignment="0" applyProtection="0"/>
    <xf numFmtId="184" fontId="71" fillId="45" borderId="0" applyNumberFormat="0" applyBorder="0" applyAlignment="0" applyProtection="0"/>
    <xf numFmtId="0" fontId="50" fillId="12" borderId="0" applyNumberFormat="0" applyBorder="0" applyAlignment="0" applyProtection="0"/>
    <xf numFmtId="185" fontId="70" fillId="75" borderId="0" applyNumberFormat="0" applyBorder="0" applyAlignment="0" applyProtection="0"/>
    <xf numFmtId="0" fontId="37" fillId="0" borderId="0" applyNumberFormat="0" applyFill="0" applyBorder="0" applyAlignment="0" applyProtection="0"/>
    <xf numFmtId="0" fontId="11" fillId="81" borderId="0" applyNumberFormat="0" applyBorder="0" applyAlignment="0" applyProtection="0"/>
    <xf numFmtId="0" fontId="37" fillId="47" borderId="0" applyNumberFormat="0" applyBorder="0" applyAlignment="0" applyProtection="0"/>
    <xf numFmtId="0" fontId="11" fillId="81" borderId="0" applyNumberFormat="0" applyBorder="0" applyAlignment="0" applyProtection="0"/>
    <xf numFmtId="0" fontId="37" fillId="47" borderId="0" applyNumberFormat="0" applyBorder="0" applyAlignment="0" applyProtection="0"/>
    <xf numFmtId="184" fontId="72" fillId="47" borderId="0" applyNumberFormat="0" applyBorder="0" applyAlignment="0" applyProtection="0"/>
    <xf numFmtId="184" fontId="72" fillId="47" borderId="0" applyNumberFormat="0" applyBorder="0" applyAlignment="0" applyProtection="0"/>
    <xf numFmtId="186" fontId="49" fillId="11" borderId="0" applyNumberFormat="0" applyBorder="0" applyAlignment="0" applyProtection="0"/>
    <xf numFmtId="0" fontId="11" fillId="81" borderId="0" applyNumberFormat="0" applyBorder="0" applyAlignment="0" applyProtection="0"/>
    <xf numFmtId="0" fontId="37" fillId="47" borderId="0" applyNumberFormat="0" applyBorder="0" applyAlignment="0" applyProtection="0"/>
    <xf numFmtId="0" fontId="73" fillId="93" borderId="0" applyNumberFormat="0" applyBorder="0" applyAlignment="0" applyProtection="0"/>
    <xf numFmtId="0" fontId="73" fillId="93" borderId="0" applyNumberFormat="0" applyBorder="0" applyAlignment="0" applyProtection="0"/>
    <xf numFmtId="0" fontId="73" fillId="11" borderId="0" applyNumberFormat="0" applyBorder="0" applyAlignment="0" applyProtection="0"/>
    <xf numFmtId="186" fontId="49" fillId="11" borderId="0" applyNumberFormat="0" applyBorder="0" applyAlignment="0" applyProtection="0"/>
    <xf numFmtId="0" fontId="11" fillId="81" borderId="0" applyNumberFormat="0" applyBorder="0" applyAlignment="0" applyProtection="0"/>
    <xf numFmtId="0" fontId="37" fillId="4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37" fillId="4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187" fontId="23" fillId="0" borderId="0" applyFill="0"/>
    <xf numFmtId="187" fontId="23" fillId="0" borderId="0">
      <alignment horizontal="center"/>
    </xf>
    <xf numFmtId="184" fontId="23" fillId="0" borderId="0" applyFill="0">
      <alignment horizontal="center"/>
    </xf>
    <xf numFmtId="185" fontId="23" fillId="0" borderId="0" applyFill="0">
      <alignment horizontal="center"/>
    </xf>
    <xf numFmtId="187" fontId="74" fillId="0" borderId="30" applyFill="0"/>
    <xf numFmtId="184" fontId="9" fillId="0" borderId="0" applyFont="0" applyAlignment="0"/>
    <xf numFmtId="185" fontId="9" fillId="0" borderId="0" applyFont="0" applyAlignment="0"/>
    <xf numFmtId="184" fontId="75" fillId="0" borderId="0" applyFill="0">
      <alignment vertical="top"/>
    </xf>
    <xf numFmtId="185" fontId="75" fillId="0" borderId="0" applyFill="0">
      <alignment vertical="top"/>
    </xf>
    <xf numFmtId="184" fontId="74" fillId="0" borderId="0" applyFill="0">
      <alignment horizontal="left" vertical="top"/>
    </xf>
    <xf numFmtId="185" fontId="74" fillId="0" borderId="0" applyFill="0">
      <alignment horizontal="left" vertical="top"/>
    </xf>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7" fontId="76" fillId="0" borderId="16" applyFill="0"/>
    <xf numFmtId="184" fontId="9" fillId="0" borderId="0" applyNumberFormat="0" applyFont="0" applyAlignment="0"/>
    <xf numFmtId="185" fontId="9" fillId="0" borderId="0" applyNumberFormat="0" applyFont="0" applyAlignment="0"/>
    <xf numFmtId="184" fontId="75" fillId="0" borderId="0" applyFill="0">
      <alignment wrapText="1"/>
    </xf>
    <xf numFmtId="185" fontId="75" fillId="0" borderId="0" applyFill="0">
      <alignment wrapText="1"/>
    </xf>
    <xf numFmtId="184" fontId="74" fillId="0" borderId="0" applyFill="0">
      <alignment horizontal="left" vertical="top" wrapText="1"/>
    </xf>
    <xf numFmtId="185" fontId="74" fillId="0" borderId="0" applyFill="0">
      <alignment horizontal="left" vertical="top" wrapText="1"/>
    </xf>
    <xf numFmtId="187" fontId="33" fillId="0" borderId="0" applyFill="0"/>
    <xf numFmtId="184" fontId="77" fillId="0" borderId="0" applyNumberFormat="0" applyFont="0" applyAlignment="0">
      <alignment horizontal="center"/>
    </xf>
    <xf numFmtId="185" fontId="77" fillId="0" borderId="0" applyNumberFormat="0" applyFont="0" applyAlignment="0">
      <alignment horizontal="center"/>
    </xf>
    <xf numFmtId="184" fontId="78" fillId="0" borderId="0" applyFill="0">
      <alignment vertical="top" wrapText="1"/>
    </xf>
    <xf numFmtId="185" fontId="78" fillId="0" borderId="0" applyFill="0">
      <alignment vertical="top" wrapText="1"/>
    </xf>
    <xf numFmtId="184" fontId="76" fillId="0" borderId="0" applyFill="0">
      <alignment horizontal="left" vertical="top" wrapText="1"/>
    </xf>
    <xf numFmtId="185" fontId="76" fillId="0" borderId="0" applyFill="0">
      <alignment horizontal="left" vertical="top" wrapText="1"/>
    </xf>
    <xf numFmtId="187" fontId="9" fillId="0" borderId="0" applyFill="0"/>
    <xf numFmtId="184" fontId="77" fillId="0" borderId="0" applyNumberFormat="0" applyFont="0" applyAlignment="0">
      <alignment horizontal="center"/>
    </xf>
    <xf numFmtId="185" fontId="77" fillId="0" borderId="0" applyNumberFormat="0" applyFont="0" applyAlignment="0">
      <alignment horizontal="center"/>
    </xf>
    <xf numFmtId="184" fontId="79" fillId="0" borderId="0" applyFill="0">
      <alignment vertical="center" wrapText="1"/>
    </xf>
    <xf numFmtId="185" fontId="79" fillId="0" borderId="0" applyFill="0">
      <alignment vertical="center" wrapText="1"/>
    </xf>
    <xf numFmtId="184" fontId="80" fillId="0" borderId="0">
      <alignment horizontal="left" vertical="center" wrapText="1"/>
    </xf>
    <xf numFmtId="185" fontId="80" fillId="0" borderId="0">
      <alignment horizontal="left" vertical="center" wrapText="1"/>
    </xf>
    <xf numFmtId="187" fontId="59" fillId="0" borderId="0" applyFill="0"/>
    <xf numFmtId="184" fontId="77" fillId="0" borderId="0" applyNumberFormat="0" applyFont="0" applyAlignment="0">
      <alignment horizontal="center"/>
    </xf>
    <xf numFmtId="185" fontId="77" fillId="0" borderId="0" applyNumberFormat="0" applyFont="0" applyAlignment="0">
      <alignment horizontal="center"/>
    </xf>
    <xf numFmtId="184" fontId="81" fillId="0" borderId="0" applyFill="0">
      <alignment horizontal="center" vertical="center" wrapText="1"/>
    </xf>
    <xf numFmtId="185" fontId="81" fillId="0" borderId="0" applyFill="0">
      <alignment horizontal="center" vertical="center" wrapText="1"/>
    </xf>
    <xf numFmtId="184" fontId="9" fillId="0" borderId="0" applyFill="0">
      <alignment horizontal="center" vertical="center" wrapText="1"/>
    </xf>
    <xf numFmtId="185" fontId="9" fillId="0" borderId="0" applyFill="0">
      <alignment horizontal="center" vertical="center" wrapText="1"/>
    </xf>
    <xf numFmtId="187" fontId="82" fillId="0" borderId="0" applyFill="0"/>
    <xf numFmtId="184" fontId="77" fillId="0" borderId="0" applyNumberFormat="0" applyFont="0" applyAlignment="0">
      <alignment horizontal="center"/>
    </xf>
    <xf numFmtId="185" fontId="77" fillId="0" borderId="0" applyNumberFormat="0" applyFont="0" applyAlignment="0">
      <alignment horizontal="center"/>
    </xf>
    <xf numFmtId="184" fontId="83" fillId="0" borderId="0" applyFill="0">
      <alignment horizontal="center" vertical="center" wrapText="1"/>
    </xf>
    <xf numFmtId="185" fontId="83" fillId="0" borderId="0" applyFill="0">
      <alignment horizontal="center" vertical="center" wrapText="1"/>
    </xf>
    <xf numFmtId="184" fontId="84" fillId="0" borderId="0" applyFill="0">
      <alignment horizontal="center" vertical="center" wrapText="1"/>
    </xf>
    <xf numFmtId="185" fontId="84" fillId="0" borderId="0" applyFill="0">
      <alignment horizontal="center" vertical="center" wrapText="1"/>
    </xf>
    <xf numFmtId="187" fontId="85" fillId="0" borderId="0" applyFill="0"/>
    <xf numFmtId="184" fontId="77" fillId="0" borderId="0" applyNumberFormat="0" applyFont="0" applyAlignment="0">
      <alignment horizontal="center"/>
    </xf>
    <xf numFmtId="185" fontId="77" fillId="0" borderId="0" applyNumberFormat="0" applyFont="0" applyAlignment="0">
      <alignment horizontal="center"/>
    </xf>
    <xf numFmtId="184" fontId="86" fillId="0" borderId="0">
      <alignment horizontal="center" wrapText="1"/>
    </xf>
    <xf numFmtId="185" fontId="86" fillId="0" borderId="0">
      <alignment horizontal="center" wrapText="1"/>
    </xf>
    <xf numFmtId="184" fontId="82" fillId="0" borderId="0" applyFill="0">
      <alignment horizontal="center" wrapText="1"/>
    </xf>
    <xf numFmtId="185" fontId="82" fillId="0" borderId="0" applyFill="0">
      <alignment horizontal="center" wrapText="1"/>
    </xf>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7"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7"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0" fontId="87" fillId="94" borderId="31" applyNumberFormat="0" applyAlignment="0" applyProtection="0"/>
    <xf numFmtId="184" fontId="88" fillId="57" borderId="31" applyNumberFormat="0" applyAlignment="0" applyProtection="0"/>
    <xf numFmtId="0" fontId="53" fillId="15" borderId="23" applyNumberFormat="0" applyAlignment="0" applyProtection="0"/>
    <xf numFmtId="184" fontId="88" fillId="57" borderId="31" applyNumberFormat="0" applyAlignment="0" applyProtection="0"/>
    <xf numFmtId="185" fontId="87" fillId="94" borderId="31" applyNumberFormat="0" applyAlignment="0" applyProtection="0"/>
    <xf numFmtId="0" fontId="89" fillId="95" borderId="32" applyNumberFormat="0" applyAlignment="0" applyProtection="0"/>
    <xf numFmtId="0" fontId="37" fillId="57" borderId="31" applyNumberFormat="0" applyAlignment="0" applyProtection="0"/>
    <xf numFmtId="0" fontId="89" fillId="95" borderId="32" applyNumberFormat="0" applyAlignment="0" applyProtection="0"/>
    <xf numFmtId="0" fontId="37" fillId="57" borderId="31" applyNumberFormat="0" applyAlignment="0" applyProtection="0"/>
    <xf numFmtId="184" fontId="90" fillId="57" borderId="31" applyNumberFormat="0" applyAlignment="0" applyProtection="0"/>
    <xf numFmtId="184" fontId="90" fillId="57" borderId="31" applyNumberFormat="0" applyAlignment="0" applyProtection="0"/>
    <xf numFmtId="186" fontId="53" fillId="15" borderId="23" applyNumberFormat="0" applyAlignment="0" applyProtection="0"/>
    <xf numFmtId="0" fontId="89" fillId="95" borderId="32" applyNumberFormat="0" applyAlignment="0" applyProtection="0"/>
    <xf numFmtId="0" fontId="37" fillId="57" borderId="31" applyNumberFormat="0" applyAlignment="0" applyProtection="0"/>
    <xf numFmtId="0" fontId="91" fillId="48" borderId="23" applyNumberFormat="0" applyAlignment="0" applyProtection="0"/>
    <xf numFmtId="0" fontId="91" fillId="48" borderId="23" applyNumberFormat="0" applyAlignment="0" applyProtection="0"/>
    <xf numFmtId="0" fontId="92" fillId="15" borderId="23" applyNumberFormat="0" applyAlignment="0" applyProtection="0"/>
    <xf numFmtId="186" fontId="53" fillId="15" borderId="23" applyNumberFormat="0" applyAlignment="0" applyProtection="0"/>
    <xf numFmtId="0" fontId="89" fillId="95" borderId="32" applyNumberFormat="0" applyAlignment="0" applyProtection="0"/>
    <xf numFmtId="0" fontId="37" fillId="57" borderId="31" applyNumberFormat="0" applyAlignment="0" applyProtection="0"/>
    <xf numFmtId="0" fontId="89" fillId="95" borderId="32" applyNumberFormat="0" applyAlignment="0" applyProtection="0"/>
    <xf numFmtId="0" fontId="89" fillId="95" borderId="32" applyNumberFormat="0" applyAlignment="0" applyProtection="0"/>
    <xf numFmtId="0" fontId="37" fillId="57" borderId="31" applyNumberFormat="0" applyAlignment="0" applyProtection="0"/>
    <xf numFmtId="0" fontId="89" fillId="95" borderId="32" applyNumberFormat="0" applyAlignment="0" applyProtection="0"/>
    <xf numFmtId="0" fontId="89" fillId="95" borderId="32" applyNumberFormat="0" applyAlignment="0" applyProtection="0"/>
    <xf numFmtId="0" fontId="89" fillId="95" borderId="32" applyNumberFormat="0" applyAlignment="0" applyProtection="0"/>
    <xf numFmtId="0" fontId="89" fillId="95" borderId="32" applyNumberFormat="0" applyAlignment="0" applyProtection="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 fillId="0" borderId="0"/>
    <xf numFmtId="184" fontId="9" fillId="0" borderId="0"/>
    <xf numFmtId="184" fontId="9" fillId="0" borderId="0"/>
    <xf numFmtId="184" fontId="93" fillId="0" borderId="0"/>
    <xf numFmtId="184" fontId="93" fillId="0" borderId="0"/>
    <xf numFmtId="184" fontId="93" fillId="0" borderId="0"/>
    <xf numFmtId="184" fontId="9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3" fillId="0" borderId="0"/>
    <xf numFmtId="184" fontId="93" fillId="0" borderId="0"/>
    <xf numFmtId="184" fontId="93" fillId="0" borderId="0"/>
    <xf numFmtId="184" fontId="93" fillId="0" borderId="0"/>
    <xf numFmtId="184" fontId="93" fillId="0" borderId="0"/>
    <xf numFmtId="184" fontId="9" fillId="0" borderId="0"/>
    <xf numFmtId="186" fontId="93" fillId="0" borderId="0"/>
    <xf numFmtId="184" fontId="93" fillId="0" borderId="0"/>
    <xf numFmtId="184" fontId="93" fillId="0" borderId="0"/>
    <xf numFmtId="184" fontId="93" fillId="0" borderId="0"/>
    <xf numFmtId="184" fontId="93" fillId="0" borderId="0"/>
    <xf numFmtId="184" fontId="93" fillId="0" borderId="0"/>
    <xf numFmtId="184" fontId="93" fillId="0" borderId="0"/>
    <xf numFmtId="0" fontId="94" fillId="85" borderId="33" applyNumberFormat="0" applyAlignment="0" applyProtection="0"/>
    <xf numFmtId="0" fontId="37" fillId="96" borderId="33" applyNumberFormat="0" applyAlignment="0" applyProtection="0"/>
    <xf numFmtId="0" fontId="94" fillId="85" borderId="33" applyNumberFormat="0" applyAlignment="0" applyProtection="0"/>
    <xf numFmtId="0" fontId="37" fillId="96" borderId="33" applyNumberFormat="0" applyAlignment="0" applyProtection="0"/>
    <xf numFmtId="184" fontId="94" fillId="96" borderId="33" applyNumberFormat="0" applyAlignment="0" applyProtection="0"/>
    <xf numFmtId="184" fontId="94" fillId="96" borderId="33" applyNumberFormat="0" applyAlignment="0" applyProtection="0"/>
    <xf numFmtId="186" fontId="1" fillId="16" borderId="26" applyNumberFormat="0" applyAlignment="0" applyProtection="0"/>
    <xf numFmtId="0" fontId="94" fillId="85" borderId="33" applyNumberFormat="0" applyAlignment="0" applyProtection="0"/>
    <xf numFmtId="0" fontId="37" fillId="96" borderId="33" applyNumberFormat="0" applyAlignment="0" applyProtection="0"/>
    <xf numFmtId="186" fontId="1" fillId="16" borderId="26" applyNumberFormat="0" applyAlignment="0" applyProtection="0"/>
    <xf numFmtId="0" fontId="94" fillId="85" borderId="33" applyNumberFormat="0" applyAlignment="0" applyProtection="0"/>
    <xf numFmtId="0" fontId="37" fillId="96" borderId="33" applyNumberFormat="0" applyAlignment="0" applyProtection="0"/>
    <xf numFmtId="0" fontId="94" fillId="85" borderId="33" applyNumberFormat="0" applyAlignment="0" applyProtection="0"/>
    <xf numFmtId="0" fontId="37" fillId="96" borderId="33" applyNumberFormat="0" applyAlignment="0" applyProtection="0"/>
    <xf numFmtId="0" fontId="94" fillId="85" borderId="33" applyNumberFormat="0" applyAlignment="0" applyProtection="0"/>
    <xf numFmtId="0" fontId="94" fillId="85" borderId="33" applyNumberFormat="0" applyAlignment="0" applyProtection="0"/>
    <xf numFmtId="0" fontId="94" fillId="85" borderId="33" applyNumberFormat="0" applyAlignment="0" applyProtection="0"/>
    <xf numFmtId="0" fontId="94" fillId="85" borderId="33" applyNumberFormat="0" applyAlignment="0" applyProtection="0"/>
    <xf numFmtId="0" fontId="72" fillId="0" borderId="34" applyNumberFormat="0" applyFill="0" applyAlignment="0" applyProtection="0"/>
    <xf numFmtId="0" fontId="37" fillId="0" borderId="35" applyNumberFormat="0" applyFill="0" applyAlignment="0" applyProtection="0"/>
    <xf numFmtId="0" fontId="72" fillId="0" borderId="34" applyNumberFormat="0" applyFill="0" applyAlignment="0" applyProtection="0"/>
    <xf numFmtId="0" fontId="37" fillId="0" borderId="35" applyNumberFormat="0" applyFill="0" applyAlignment="0" applyProtection="0"/>
    <xf numFmtId="184" fontId="95" fillId="0" borderId="35" applyNumberFormat="0" applyFill="0" applyAlignment="0" applyProtection="0"/>
    <xf numFmtId="184" fontId="95" fillId="0" borderId="35" applyNumberFormat="0" applyFill="0" applyAlignment="0" applyProtection="0"/>
    <xf numFmtId="186" fontId="54" fillId="0" borderId="25" applyNumberFormat="0" applyFill="0" applyAlignment="0" applyProtection="0"/>
    <xf numFmtId="0" fontId="72" fillId="0" borderId="34" applyNumberFormat="0" applyFill="0" applyAlignment="0" applyProtection="0"/>
    <xf numFmtId="0" fontId="37" fillId="0" borderId="35" applyNumberFormat="0" applyFill="0" applyAlignment="0" applyProtection="0"/>
    <xf numFmtId="0" fontId="96" fillId="0" borderId="36" applyNumberFormat="0" applyFill="0" applyAlignment="0" applyProtection="0"/>
    <xf numFmtId="0" fontId="96" fillId="0" borderId="36" applyNumberFormat="0" applyFill="0" applyAlignment="0" applyProtection="0"/>
    <xf numFmtId="0" fontId="97" fillId="0" borderId="25" applyNumberFormat="0" applyFill="0" applyAlignment="0" applyProtection="0"/>
    <xf numFmtId="186" fontId="54" fillId="0" borderId="25" applyNumberFormat="0" applyFill="0" applyAlignment="0" applyProtection="0"/>
    <xf numFmtId="0" fontId="72" fillId="0" borderId="34" applyNumberFormat="0" applyFill="0" applyAlignment="0" applyProtection="0"/>
    <xf numFmtId="0" fontId="37" fillId="0" borderId="35"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54" fillId="0" borderId="25"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37" fillId="0" borderId="35"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72" fillId="0" borderId="34" applyNumberFormat="0" applyFill="0" applyAlignment="0" applyProtection="0"/>
    <xf numFmtId="0" fontId="94" fillId="77" borderId="33" applyNumberFormat="0" applyAlignment="0" applyProtection="0"/>
    <xf numFmtId="184" fontId="99" fillId="96" borderId="33" applyNumberFormat="0" applyAlignment="0" applyProtection="0"/>
    <xf numFmtId="185" fontId="94" fillId="77" borderId="33" applyNumberFormat="0" applyAlignment="0" applyProtection="0"/>
    <xf numFmtId="43" fontId="11" fillId="0" borderId="0" applyFont="0" applyFill="0" applyBorder="0" applyAlignment="0" applyProtection="0"/>
    <xf numFmtId="184" fontId="100" fillId="0" borderId="0"/>
    <xf numFmtId="185" fontId="100" fillId="0" borderId="0"/>
    <xf numFmtId="0" fontId="101" fillId="0" borderId="0"/>
    <xf numFmtId="0" fontId="37" fillId="0" borderId="0"/>
    <xf numFmtId="0" fontId="100" fillId="0" borderId="0"/>
    <xf numFmtId="0" fontId="37" fillId="0" borderId="0"/>
    <xf numFmtId="184" fontId="100" fillId="0" borderId="0"/>
    <xf numFmtId="185" fontId="100" fillId="0" borderId="0"/>
    <xf numFmtId="0" fontId="100" fillId="0" borderId="0"/>
    <xf numFmtId="0" fontId="37" fillId="0" borderId="0"/>
    <xf numFmtId="0" fontId="102" fillId="0" borderId="0"/>
    <xf numFmtId="0" fontId="103" fillId="0" borderId="0"/>
    <xf numFmtId="0" fontId="104" fillId="0" borderId="0" applyNumberFormat="0" applyAlignment="0">
      <alignment horizontal="left"/>
    </xf>
    <xf numFmtId="0" fontId="105" fillId="0" borderId="0" applyNumberFormat="0" applyAlignment="0">
      <alignment horizontal="left"/>
    </xf>
    <xf numFmtId="0" fontId="106" fillId="0" borderId="0" applyNumberFormat="0" applyAlignment="0">
      <alignment horizontal="left"/>
    </xf>
    <xf numFmtId="0" fontId="10" fillId="0" borderId="0" applyNumberFormat="0" applyAlignment="0"/>
    <xf numFmtId="0" fontId="107" fillId="0" borderId="0" applyNumberFormat="0" applyAlignment="0"/>
    <xf numFmtId="179" fontId="108" fillId="0" borderId="0"/>
    <xf numFmtId="179" fontId="109" fillId="0" borderId="0"/>
    <xf numFmtId="168" fontId="11" fillId="0" borderId="0" applyFont="0" applyFill="0" applyBorder="0" applyAlignment="0" applyProtection="0"/>
    <xf numFmtId="166" fontId="9" fillId="0" borderId="0" applyFont="0" applyFill="0" applyBorder="0" applyAlignment="0" applyProtection="0"/>
    <xf numFmtId="0" fontId="110" fillId="0" borderId="0">
      <protection locked="0"/>
    </xf>
    <xf numFmtId="0" fontId="37" fillId="0" borderId="0">
      <protection locked="0"/>
    </xf>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111" fillId="97"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8" borderId="0" applyNumberFormat="0" applyBorder="0" applyAlignment="0" applyProtection="0"/>
    <xf numFmtId="0" fontId="111" fillId="99"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0" borderId="0" applyNumberFormat="0" applyBorder="0" applyAlignment="0" applyProtection="0"/>
    <xf numFmtId="0" fontId="111" fillId="101" borderId="0" applyNumberFormat="0" applyBorder="0" applyAlignment="0" applyProtection="0"/>
    <xf numFmtId="185" fontId="111" fillId="101" borderId="0" applyNumberFormat="0" applyBorder="0" applyAlignment="0" applyProtection="0"/>
    <xf numFmtId="192" fontId="112" fillId="0" borderId="0">
      <protection locked="0"/>
    </xf>
    <xf numFmtId="192" fontId="37" fillId="0" borderId="0">
      <protection locked="0"/>
    </xf>
    <xf numFmtId="192" fontId="112" fillId="0" borderId="0">
      <protection locked="0"/>
    </xf>
    <xf numFmtId="192" fontId="37" fillId="0" borderId="0">
      <protection locked="0"/>
    </xf>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6"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186"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67" fillId="64" borderId="0" applyNumberFormat="0" applyBorder="0" applyAlignment="0" applyProtection="0"/>
    <xf numFmtId="0" fontId="37" fillId="71" borderId="0" applyNumberFormat="0" applyBorder="0" applyAlignment="0" applyProtection="0"/>
    <xf numFmtId="0" fontId="67" fillId="64" borderId="0" applyNumberFormat="0" applyBorder="0" applyAlignment="0" applyProtection="0"/>
    <xf numFmtId="0" fontId="37" fillId="71" borderId="0" applyNumberFormat="0" applyBorder="0" applyAlignment="0" applyProtection="0"/>
    <xf numFmtId="184" fontId="67" fillId="71" borderId="0" applyNumberFormat="0" applyBorder="0" applyAlignment="0" applyProtection="0"/>
    <xf numFmtId="184" fontId="67" fillId="71" borderId="0" applyNumberFormat="0" applyBorder="0" applyAlignment="0" applyProtection="0"/>
    <xf numFmtId="186" fontId="44" fillId="18" borderId="0" applyNumberFormat="0" applyBorder="0" applyAlignment="0" applyProtection="0"/>
    <xf numFmtId="0" fontId="67" fillId="64" borderId="0" applyNumberFormat="0" applyBorder="0" applyAlignment="0" applyProtection="0"/>
    <xf numFmtId="0" fontId="37" fillId="71"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18" borderId="0" applyNumberFormat="0" applyBorder="0" applyAlignment="0" applyProtection="0"/>
    <xf numFmtId="186" fontId="44" fillId="18" borderId="0" applyNumberFormat="0" applyBorder="0" applyAlignment="0" applyProtection="0"/>
    <xf numFmtId="0" fontId="67" fillId="64" borderId="0" applyNumberFormat="0" applyBorder="0" applyAlignment="0" applyProtection="0"/>
    <xf numFmtId="0" fontId="37" fillId="71"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37" fillId="71"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72" borderId="0" applyNumberFormat="0" applyBorder="0" applyAlignment="0" applyProtection="0"/>
    <xf numFmtId="0" fontId="37" fillId="78" borderId="0" applyNumberFormat="0" applyBorder="0" applyAlignment="0" applyProtection="0"/>
    <xf numFmtId="0" fontId="67" fillId="72" borderId="0" applyNumberFormat="0" applyBorder="0" applyAlignment="0" applyProtection="0"/>
    <xf numFmtId="0" fontId="37" fillId="78" borderId="0" applyNumberFormat="0" applyBorder="0" applyAlignment="0" applyProtection="0"/>
    <xf numFmtId="184" fontId="67" fillId="78" borderId="0" applyNumberFormat="0" applyBorder="0" applyAlignment="0" applyProtection="0"/>
    <xf numFmtId="184" fontId="67" fillId="78" borderId="0" applyNumberFormat="0" applyBorder="0" applyAlignment="0" applyProtection="0"/>
    <xf numFmtId="186" fontId="44" fillId="22" borderId="0" applyNumberFormat="0" applyBorder="0" applyAlignment="0" applyProtection="0"/>
    <xf numFmtId="0" fontId="67" fillId="72" borderId="0" applyNumberFormat="0" applyBorder="0" applyAlignment="0" applyProtection="0"/>
    <xf numFmtId="0" fontId="37" fillId="78" borderId="0" applyNumberFormat="0" applyBorder="0" applyAlignment="0" applyProtection="0"/>
    <xf numFmtId="186" fontId="44" fillId="22" borderId="0" applyNumberFormat="0" applyBorder="0" applyAlignment="0" applyProtection="0"/>
    <xf numFmtId="0" fontId="67" fillId="72" borderId="0" applyNumberFormat="0" applyBorder="0" applyAlignment="0" applyProtection="0"/>
    <xf numFmtId="0" fontId="37" fillId="78" borderId="0" applyNumberFormat="0" applyBorder="0" applyAlignment="0" applyProtection="0"/>
    <xf numFmtId="0" fontId="67" fillId="72" borderId="0" applyNumberFormat="0" applyBorder="0" applyAlignment="0" applyProtection="0"/>
    <xf numFmtId="0" fontId="37" fillId="78"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83" borderId="0" applyNumberFormat="0" applyBorder="0" applyAlignment="0" applyProtection="0"/>
    <xf numFmtId="0" fontId="37" fillId="55" borderId="0" applyNumberFormat="0" applyBorder="0" applyAlignment="0" applyProtection="0"/>
    <xf numFmtId="0" fontId="67" fillId="83" borderId="0" applyNumberFormat="0" applyBorder="0" applyAlignment="0" applyProtection="0"/>
    <xf numFmtId="0" fontId="37" fillId="55" borderId="0" applyNumberFormat="0" applyBorder="0" applyAlignment="0" applyProtection="0"/>
    <xf numFmtId="184" fontId="67" fillId="55" borderId="0" applyNumberFormat="0" applyBorder="0" applyAlignment="0" applyProtection="0"/>
    <xf numFmtId="184" fontId="67" fillId="55" borderId="0" applyNumberFormat="0" applyBorder="0" applyAlignment="0" applyProtection="0"/>
    <xf numFmtId="186" fontId="44" fillId="26" borderId="0" applyNumberFormat="0" applyBorder="0" applyAlignment="0" applyProtection="0"/>
    <xf numFmtId="0" fontId="67" fillId="83" borderId="0" applyNumberFormat="0" applyBorder="0" applyAlignment="0" applyProtection="0"/>
    <xf numFmtId="0" fontId="37" fillId="55" borderId="0" applyNumberFormat="0" applyBorder="0" applyAlignment="0" applyProtection="0"/>
    <xf numFmtId="186" fontId="44" fillId="26" borderId="0" applyNumberFormat="0" applyBorder="0" applyAlignment="0" applyProtection="0"/>
    <xf numFmtId="0" fontId="67" fillId="83" borderId="0" applyNumberFormat="0" applyBorder="0" applyAlignment="0" applyProtection="0"/>
    <xf numFmtId="0" fontId="37" fillId="55" borderId="0" applyNumberFormat="0" applyBorder="0" applyAlignment="0" applyProtection="0"/>
    <xf numFmtId="0" fontId="67" fillId="83" borderId="0" applyNumberFormat="0" applyBorder="0" applyAlignment="0" applyProtection="0"/>
    <xf numFmtId="0" fontId="37" fillId="55"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3" borderId="0" applyNumberFormat="0" applyBorder="0" applyAlignment="0" applyProtection="0"/>
    <xf numFmtId="0" fontId="67" fillId="85" borderId="0" applyNumberFormat="0" applyBorder="0" applyAlignment="0" applyProtection="0"/>
    <xf numFmtId="0" fontId="37" fillId="61" borderId="0" applyNumberFormat="0" applyBorder="0" applyAlignment="0" applyProtection="0"/>
    <xf numFmtId="0" fontId="67" fillId="85" borderId="0" applyNumberFormat="0" applyBorder="0" applyAlignment="0" applyProtection="0"/>
    <xf numFmtId="0" fontId="37" fillId="61" borderId="0" applyNumberFormat="0" applyBorder="0" applyAlignment="0" applyProtection="0"/>
    <xf numFmtId="184" fontId="67" fillId="61" borderId="0" applyNumberFormat="0" applyBorder="0" applyAlignment="0" applyProtection="0"/>
    <xf numFmtId="184" fontId="67" fillId="61" borderId="0" applyNumberFormat="0" applyBorder="0" applyAlignment="0" applyProtection="0"/>
    <xf numFmtId="186" fontId="44" fillId="30" borderId="0" applyNumberFormat="0" applyBorder="0" applyAlignment="0" applyProtection="0"/>
    <xf numFmtId="0" fontId="67" fillId="85" borderId="0" applyNumberFormat="0" applyBorder="0" applyAlignment="0" applyProtection="0"/>
    <xf numFmtId="0" fontId="37" fillId="61" borderId="0" applyNumberFormat="0" applyBorder="0" applyAlignment="0" applyProtection="0"/>
    <xf numFmtId="0" fontId="68" fillId="102" borderId="0" applyNumberFormat="0" applyBorder="0" applyAlignment="0" applyProtection="0"/>
    <xf numFmtId="0" fontId="68" fillId="102" borderId="0" applyNumberFormat="0" applyBorder="0" applyAlignment="0" applyProtection="0"/>
    <xf numFmtId="0" fontId="68" fillId="30" borderId="0" applyNumberFormat="0" applyBorder="0" applyAlignment="0" applyProtection="0"/>
    <xf numFmtId="186" fontId="44" fillId="30" borderId="0" applyNumberFormat="0" applyBorder="0" applyAlignment="0" applyProtection="0"/>
    <xf numFmtId="0" fontId="67" fillId="85" borderId="0" applyNumberFormat="0" applyBorder="0" applyAlignment="0" applyProtection="0"/>
    <xf numFmtId="0" fontId="37" fillId="61"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37" fillId="61"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7" fillId="70" borderId="0" applyNumberFormat="0" applyBorder="0" applyAlignment="0" applyProtection="0"/>
    <xf numFmtId="0" fontId="37" fillId="62" borderId="0" applyNumberFormat="0" applyBorder="0" applyAlignment="0" applyProtection="0"/>
    <xf numFmtId="0" fontId="67" fillId="70" borderId="0" applyNumberFormat="0" applyBorder="0" applyAlignment="0" applyProtection="0"/>
    <xf numFmtId="0" fontId="37" fillId="62" borderId="0" applyNumberFormat="0" applyBorder="0" applyAlignment="0" applyProtection="0"/>
    <xf numFmtId="184" fontId="67" fillId="62" borderId="0" applyNumberFormat="0" applyBorder="0" applyAlignment="0" applyProtection="0"/>
    <xf numFmtId="184" fontId="67" fillId="62" borderId="0" applyNumberFormat="0" applyBorder="0" applyAlignment="0" applyProtection="0"/>
    <xf numFmtId="186" fontId="44" fillId="34" borderId="0" applyNumberFormat="0" applyBorder="0" applyAlignment="0" applyProtection="0"/>
    <xf numFmtId="0" fontId="67" fillId="70" borderId="0" applyNumberFormat="0" applyBorder="0" applyAlignment="0" applyProtection="0"/>
    <xf numFmtId="0" fontId="37" fillId="62" borderId="0" applyNumberFormat="0" applyBorder="0" applyAlignment="0" applyProtection="0"/>
    <xf numFmtId="186" fontId="44" fillId="34" borderId="0" applyNumberFormat="0" applyBorder="0" applyAlignment="0" applyProtection="0"/>
    <xf numFmtId="0" fontId="67" fillId="70" borderId="0" applyNumberFormat="0" applyBorder="0" applyAlignment="0" applyProtection="0"/>
    <xf numFmtId="0" fontId="37" fillId="62" borderId="0" applyNumberFormat="0" applyBorder="0" applyAlignment="0" applyProtection="0"/>
    <xf numFmtId="0" fontId="67" fillId="70" borderId="0" applyNumberFormat="0" applyBorder="0" applyAlignment="0" applyProtection="0"/>
    <xf numFmtId="0" fontId="37" fillId="62"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92" borderId="0" applyNumberFormat="0" applyBorder="0" applyAlignment="0" applyProtection="0"/>
    <xf numFmtId="0" fontId="37" fillId="91" borderId="0" applyNumberFormat="0" applyBorder="0" applyAlignment="0" applyProtection="0"/>
    <xf numFmtId="0" fontId="67" fillId="92" borderId="0" applyNumberFormat="0" applyBorder="0" applyAlignment="0" applyProtection="0"/>
    <xf numFmtId="0" fontId="37" fillId="91" borderId="0" applyNumberFormat="0" applyBorder="0" applyAlignment="0" applyProtection="0"/>
    <xf numFmtId="184" fontId="67" fillId="91" borderId="0" applyNumberFormat="0" applyBorder="0" applyAlignment="0" applyProtection="0"/>
    <xf numFmtId="184" fontId="67" fillId="91" borderId="0" applyNumberFormat="0" applyBorder="0" applyAlignment="0" applyProtection="0"/>
    <xf numFmtId="186" fontId="44" fillId="38" borderId="0" applyNumberFormat="0" applyBorder="0" applyAlignment="0" applyProtection="0"/>
    <xf numFmtId="0" fontId="67" fillId="92" borderId="0" applyNumberFormat="0" applyBorder="0" applyAlignment="0" applyProtection="0"/>
    <xf numFmtId="0" fontId="37" fillId="91"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38" borderId="0" applyNumberFormat="0" applyBorder="0" applyAlignment="0" applyProtection="0"/>
    <xf numFmtId="186" fontId="44" fillId="38" borderId="0" applyNumberFormat="0" applyBorder="0" applyAlignment="0" applyProtection="0"/>
    <xf numFmtId="0" fontId="67" fillId="92" borderId="0" applyNumberFormat="0" applyBorder="0" applyAlignment="0" applyProtection="0"/>
    <xf numFmtId="0" fontId="37" fillId="91"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37" fillId="91"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117" fillId="0" borderId="0" applyNumberFormat="0" applyAlignment="0">
      <alignment horizontal="left"/>
    </xf>
    <xf numFmtId="0" fontId="37" fillId="0" borderId="0" applyNumberFormat="0" applyAlignment="0">
      <alignment horizontal="left"/>
    </xf>
    <xf numFmtId="0" fontId="118" fillId="89" borderId="32" applyNumberFormat="0" applyAlignment="0" applyProtection="0"/>
    <xf numFmtId="0" fontId="37" fillId="52" borderId="31" applyNumberFormat="0" applyAlignment="0" applyProtection="0"/>
    <xf numFmtId="0" fontId="118" fillId="89" borderId="32" applyNumberFormat="0" applyAlignment="0" applyProtection="0"/>
    <xf numFmtId="0" fontId="37" fillId="52" borderId="31" applyNumberFormat="0" applyAlignment="0" applyProtection="0"/>
    <xf numFmtId="184" fontId="119" fillId="52" borderId="31" applyNumberFormat="0" applyAlignment="0" applyProtection="0"/>
    <xf numFmtId="184" fontId="119" fillId="52" borderId="31" applyNumberFormat="0" applyAlignment="0" applyProtection="0"/>
    <xf numFmtId="185" fontId="51" fillId="14" borderId="23" applyNumberFormat="0" applyAlignment="0" applyProtection="0"/>
    <xf numFmtId="0" fontId="118" fillId="89" borderId="32" applyNumberFormat="0" applyAlignment="0" applyProtection="0"/>
    <xf numFmtId="0" fontId="37" fillId="52" borderId="31" applyNumberFormat="0" applyAlignment="0" applyProtection="0"/>
    <xf numFmtId="186" fontId="51" fillId="14" borderId="23" applyNumberFormat="0" applyAlignment="0" applyProtection="0"/>
    <xf numFmtId="0" fontId="118" fillId="89" borderId="32" applyNumberFormat="0" applyAlignment="0" applyProtection="0"/>
    <xf numFmtId="0" fontId="37" fillId="52" borderId="31" applyNumberFormat="0" applyAlignment="0" applyProtection="0"/>
    <xf numFmtId="0" fontId="118" fillId="89" borderId="32" applyNumberFormat="0" applyAlignment="0" applyProtection="0"/>
    <xf numFmtId="0" fontId="37" fillId="52" borderId="31" applyNumberFormat="0" applyAlignment="0" applyProtection="0"/>
    <xf numFmtId="0" fontId="118" fillId="89" borderId="32" applyNumberFormat="0" applyAlignment="0" applyProtection="0"/>
    <xf numFmtId="0" fontId="118" fillId="89" borderId="32" applyNumberFormat="0" applyAlignment="0" applyProtection="0"/>
    <xf numFmtId="0" fontId="118" fillId="89" borderId="32" applyNumberFormat="0" applyAlignment="0" applyProtection="0"/>
    <xf numFmtId="0" fontId="118" fillId="89" borderId="32" applyNumberFormat="0" applyAlignment="0" applyProtection="0"/>
    <xf numFmtId="184" fontId="120" fillId="0" borderId="0"/>
    <xf numFmtId="185" fontId="120" fillId="0" borderId="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9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5"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3"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93"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93"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93"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84" fontId="93"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7"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7" fillId="0" borderId="0" applyFont="0" applyFill="0" applyBorder="0" applyAlignment="0" applyProtection="0"/>
    <xf numFmtId="194" fontId="6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11" fillId="0" borderId="0"/>
    <xf numFmtId="185" fontId="11" fillId="0" borderId="0"/>
    <xf numFmtId="0" fontId="121" fillId="0" borderId="0" applyNumberFormat="0" applyFill="0" applyBorder="0" applyAlignment="0" applyProtection="0"/>
    <xf numFmtId="184" fontId="122" fillId="0" borderId="0" applyNumberFormat="0" applyFill="0" applyBorder="0" applyAlignment="0" applyProtection="0"/>
    <xf numFmtId="185" fontId="121" fillId="0" borderId="0" applyNumberFormat="0" applyFill="0" applyBorder="0" applyAlignment="0" applyProtection="0"/>
    <xf numFmtId="1" fontId="110" fillId="0" borderId="0">
      <protection locked="0"/>
    </xf>
    <xf numFmtId="1" fontId="110" fillId="0" borderId="0">
      <protection locked="0"/>
    </xf>
    <xf numFmtId="1" fontId="123" fillId="0" borderId="0">
      <protection locked="0"/>
    </xf>
    <xf numFmtId="1" fontId="110" fillId="0" borderId="0">
      <protection locked="0"/>
    </xf>
    <xf numFmtId="1" fontId="110" fillId="0" borderId="0">
      <protection locked="0"/>
    </xf>
    <xf numFmtId="1" fontId="110" fillId="0" borderId="0">
      <protection locked="0"/>
    </xf>
    <xf numFmtId="1" fontId="123" fillId="0" borderId="0">
      <protection locked="0"/>
    </xf>
    <xf numFmtId="195" fontId="110" fillId="0" borderId="0">
      <protection locked="0"/>
    </xf>
    <xf numFmtId="195" fontId="37" fillId="0" borderId="0">
      <protection locked="0"/>
    </xf>
    <xf numFmtId="196" fontId="110" fillId="0" borderId="0">
      <protection locked="0"/>
    </xf>
    <xf numFmtId="196" fontId="37" fillId="0" borderId="0">
      <protection locked="0"/>
    </xf>
    <xf numFmtId="0" fontId="72" fillId="103" borderId="0" applyNumberFormat="0" applyBorder="0" applyAlignment="0" applyProtection="0"/>
    <xf numFmtId="184" fontId="124" fillId="47" borderId="0" applyNumberFormat="0" applyBorder="0" applyAlignment="0" applyProtection="0"/>
    <xf numFmtId="0" fontId="49" fillId="11" borderId="0" applyNumberFormat="0" applyBorder="0" applyAlignment="0" applyProtection="0"/>
    <xf numFmtId="185" fontId="72" fillId="103"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37"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37"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38" fontId="23" fillId="104" borderId="0" applyNumberFormat="0" applyBorder="0" applyAlignment="0" applyProtection="0"/>
    <xf numFmtId="0" fontId="76" fillId="0" borderId="7" applyNumberFormat="0" applyAlignment="0" applyProtection="0">
      <alignment horizontal="left" vertical="center"/>
    </xf>
    <xf numFmtId="0" fontId="37" fillId="0" borderId="7" applyNumberFormat="0" applyAlignment="0" applyProtection="0">
      <alignment horizontal="left" vertical="center"/>
    </xf>
    <xf numFmtId="0" fontId="76" fillId="0" borderId="10">
      <alignment horizontal="left" vertical="center"/>
    </xf>
    <xf numFmtId="184" fontId="76" fillId="0" borderId="10">
      <alignment horizontal="left" vertical="center"/>
    </xf>
    <xf numFmtId="186" fontId="76" fillId="0" borderId="10">
      <alignment horizontal="left" vertical="center"/>
    </xf>
    <xf numFmtId="184" fontId="76" fillId="0" borderId="10">
      <alignment horizontal="left" vertical="center"/>
    </xf>
    <xf numFmtId="186" fontId="76" fillId="0" borderId="10">
      <alignment horizontal="left" vertical="center"/>
    </xf>
    <xf numFmtId="185" fontId="76" fillId="0" borderId="10">
      <alignment horizontal="left" vertical="center"/>
    </xf>
    <xf numFmtId="0" fontId="37" fillId="0" borderId="10">
      <alignment horizontal="left" vertical="center"/>
    </xf>
    <xf numFmtId="186" fontId="76" fillId="0" borderId="10">
      <alignment horizontal="left" vertical="center"/>
    </xf>
    <xf numFmtId="184" fontId="76" fillId="0" borderId="10">
      <alignment horizontal="left" vertical="center"/>
    </xf>
    <xf numFmtId="186" fontId="76" fillId="0" borderId="10">
      <alignment horizontal="left" vertical="center"/>
    </xf>
    <xf numFmtId="184" fontId="76" fillId="0" borderId="10">
      <alignment horizontal="left" vertical="center"/>
    </xf>
    <xf numFmtId="186" fontId="76" fillId="0" borderId="10">
      <alignment horizontal="left" vertical="center"/>
    </xf>
    <xf numFmtId="184" fontId="76" fillId="0" borderId="10">
      <alignment horizontal="left" vertical="center"/>
    </xf>
    <xf numFmtId="186" fontId="76" fillId="0" borderId="10">
      <alignment horizontal="left" vertical="center"/>
    </xf>
    <xf numFmtId="184" fontId="76" fillId="0" borderId="10">
      <alignment horizontal="left" vertical="center"/>
    </xf>
    <xf numFmtId="186" fontId="76" fillId="0" borderId="10">
      <alignment horizontal="left" vertical="center"/>
    </xf>
    <xf numFmtId="184" fontId="76" fillId="0" borderId="10">
      <alignment horizontal="left" vertical="center"/>
    </xf>
    <xf numFmtId="186" fontId="76" fillId="0" borderId="10">
      <alignment horizontal="left" vertical="center"/>
    </xf>
    <xf numFmtId="184" fontId="76" fillId="0" borderId="10">
      <alignment horizontal="left" vertical="center"/>
    </xf>
    <xf numFmtId="186" fontId="76" fillId="0" borderId="10">
      <alignment horizontal="left" vertical="center"/>
    </xf>
    <xf numFmtId="184" fontId="76" fillId="0" borderId="10">
      <alignment horizontal="left" vertical="center"/>
    </xf>
    <xf numFmtId="186" fontId="76" fillId="0" borderId="10">
      <alignment horizontal="left" vertical="center"/>
    </xf>
    <xf numFmtId="0" fontId="125" fillId="0" borderId="37" applyNumberFormat="0" applyFill="0" applyAlignment="0" applyProtection="0"/>
    <xf numFmtId="184" fontId="126" fillId="0" borderId="38" applyNumberFormat="0" applyFill="0" applyAlignment="0" applyProtection="0"/>
    <xf numFmtId="0" fontId="125" fillId="0" borderId="39" applyNumberFormat="0" applyFill="0" applyAlignment="0" applyProtection="0"/>
    <xf numFmtId="0" fontId="125" fillId="0" borderId="39" applyNumberFormat="0" applyFill="0" applyAlignment="0" applyProtection="0"/>
    <xf numFmtId="0" fontId="125" fillId="0" borderId="39" applyNumberFormat="0" applyFill="0" applyAlignment="0" applyProtection="0"/>
    <xf numFmtId="0" fontId="125" fillId="0" borderId="39" applyNumberFormat="0" applyFill="0" applyAlignment="0" applyProtection="0"/>
    <xf numFmtId="0" fontId="125" fillId="0" borderId="39" applyNumberFormat="0" applyFill="0" applyAlignment="0" applyProtection="0"/>
    <xf numFmtId="0" fontId="46" fillId="0" borderId="20" applyNumberFormat="0" applyFill="0" applyAlignment="0" applyProtection="0"/>
    <xf numFmtId="185" fontId="125" fillId="0" borderId="37" applyNumberFormat="0" applyFill="0" applyAlignment="0" applyProtection="0"/>
    <xf numFmtId="0" fontId="127" fillId="0" borderId="40" applyNumberFormat="0" applyFill="0" applyAlignment="0" applyProtection="0"/>
    <xf numFmtId="184" fontId="128" fillId="0" borderId="40" applyNumberFormat="0" applyFill="0" applyAlignment="0" applyProtection="0"/>
    <xf numFmtId="0" fontId="127" fillId="0" borderId="41" applyNumberFormat="0" applyFill="0" applyAlignment="0" applyProtection="0"/>
    <xf numFmtId="0" fontId="127" fillId="0" borderId="41" applyNumberFormat="0" applyFill="0" applyAlignment="0" applyProtection="0"/>
    <xf numFmtId="0" fontId="127" fillId="0" borderId="41" applyNumberFormat="0" applyFill="0" applyAlignment="0" applyProtection="0"/>
    <xf numFmtId="0" fontId="127" fillId="0" borderId="41" applyNumberFormat="0" applyFill="0" applyAlignment="0" applyProtection="0"/>
    <xf numFmtId="0" fontId="127" fillId="0" borderId="41" applyNumberFormat="0" applyFill="0" applyAlignment="0" applyProtection="0"/>
    <xf numFmtId="0" fontId="47" fillId="0" borderId="21" applyNumberFormat="0" applyFill="0" applyAlignment="0" applyProtection="0"/>
    <xf numFmtId="185" fontId="127" fillId="0" borderId="40" applyNumberFormat="0" applyFill="0" applyAlignment="0" applyProtection="0"/>
    <xf numFmtId="0" fontId="113" fillId="0" borderId="42" applyNumberFormat="0" applyFill="0" applyAlignment="0" applyProtection="0"/>
    <xf numFmtId="184" fontId="129" fillId="0" borderId="43" applyNumberFormat="0" applyFill="0" applyAlignment="0" applyProtection="0"/>
    <xf numFmtId="0" fontId="113" fillId="0" borderId="44" applyNumberFormat="0" applyFill="0" applyAlignment="0" applyProtection="0"/>
    <xf numFmtId="0" fontId="113" fillId="0" borderId="44" applyNumberFormat="0" applyFill="0" applyAlignment="0" applyProtection="0"/>
    <xf numFmtId="0" fontId="113" fillId="0" borderId="44" applyNumberFormat="0" applyFill="0" applyAlignment="0" applyProtection="0"/>
    <xf numFmtId="0" fontId="113" fillId="0" borderId="44" applyNumberFormat="0" applyFill="0" applyAlignment="0" applyProtection="0"/>
    <xf numFmtId="0" fontId="113" fillId="0" borderId="44" applyNumberFormat="0" applyFill="0" applyAlignment="0" applyProtection="0"/>
    <xf numFmtId="0" fontId="48" fillId="0" borderId="22" applyNumberFormat="0" applyFill="0" applyAlignment="0" applyProtection="0"/>
    <xf numFmtId="184" fontId="129" fillId="0" borderId="43" applyNumberFormat="0" applyFill="0" applyAlignment="0" applyProtection="0"/>
    <xf numFmtId="185" fontId="113" fillId="0" borderId="42" applyNumberFormat="0" applyFill="0" applyAlignment="0" applyProtection="0"/>
    <xf numFmtId="0" fontId="113" fillId="0" borderId="0" applyNumberFormat="0" applyFill="0" applyBorder="0" applyAlignment="0" applyProtection="0"/>
    <xf numFmtId="184" fontId="129"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8" fillId="0" borderId="0" applyNumberFormat="0" applyFill="0" applyBorder="0" applyAlignment="0" applyProtection="0"/>
    <xf numFmtId="185" fontId="113" fillId="0" borderId="0" applyNumberFormat="0" applyFill="0" applyBorder="0" applyAlignment="0" applyProtection="0"/>
    <xf numFmtId="184" fontId="130" fillId="0" borderId="0" applyNumberFormat="0" applyFill="0" applyBorder="0" applyAlignment="0" applyProtection="0">
      <alignment vertical="top"/>
      <protection locked="0"/>
    </xf>
    <xf numFmtId="184" fontId="131" fillId="0" borderId="0" applyNumberFormat="0" applyFill="0" applyBorder="0" applyAlignment="0" applyProtection="0">
      <alignment vertical="top"/>
      <protection locked="0"/>
    </xf>
    <xf numFmtId="184" fontId="131" fillId="0" borderId="0" applyNumberFormat="0" applyFill="0" applyBorder="0" applyAlignment="0" applyProtection="0">
      <alignment vertical="top"/>
      <protection locked="0"/>
    </xf>
    <xf numFmtId="184" fontId="131" fillId="0" borderId="0" applyNumberFormat="0" applyFill="0" applyBorder="0" applyAlignment="0" applyProtection="0">
      <alignment vertical="top"/>
      <protection locked="0"/>
    </xf>
    <xf numFmtId="184" fontId="131" fillId="0" borderId="0" applyNumberFormat="0" applyFill="0" applyBorder="0" applyAlignment="0" applyProtection="0">
      <alignment vertical="top"/>
      <protection locked="0"/>
    </xf>
    <xf numFmtId="184" fontId="132"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0" fontId="133" fillId="88" borderId="0" applyNumberFormat="0" applyBorder="0" applyAlignment="0" applyProtection="0"/>
    <xf numFmtId="0" fontId="37" fillId="45" borderId="0" applyNumberFormat="0" applyBorder="0" applyAlignment="0" applyProtection="0"/>
    <xf numFmtId="0" fontId="133" fillId="88" borderId="0" applyNumberFormat="0" applyBorder="0" applyAlignment="0" applyProtection="0"/>
    <xf numFmtId="0" fontId="37" fillId="45" borderId="0" applyNumberFormat="0" applyBorder="0" applyAlignment="0" applyProtection="0"/>
    <xf numFmtId="184" fontId="134" fillId="45" borderId="0" applyNumberFormat="0" applyBorder="0" applyAlignment="0" applyProtection="0"/>
    <xf numFmtId="184" fontId="134" fillId="45" borderId="0" applyNumberFormat="0" applyBorder="0" applyAlignment="0" applyProtection="0"/>
    <xf numFmtId="186" fontId="50" fillId="12" borderId="0" applyNumberFormat="0" applyBorder="0" applyAlignment="0" applyProtection="0"/>
    <xf numFmtId="0" fontId="133" fillId="88" borderId="0" applyNumberFormat="0" applyBorder="0" applyAlignment="0" applyProtection="0"/>
    <xf numFmtId="0" fontId="37" fillId="45" borderId="0" applyNumberFormat="0" applyBorder="0" applyAlignment="0" applyProtection="0"/>
    <xf numFmtId="0" fontId="135" fillId="49" borderId="0" applyNumberFormat="0" applyBorder="0" applyAlignment="0" applyProtection="0"/>
    <xf numFmtId="0" fontId="135" fillId="49" borderId="0" applyNumberFormat="0" applyBorder="0" applyAlignment="0" applyProtection="0"/>
    <xf numFmtId="0" fontId="135" fillId="12" borderId="0" applyNumberFormat="0" applyBorder="0" applyAlignment="0" applyProtection="0"/>
    <xf numFmtId="186" fontId="50" fillId="12" borderId="0" applyNumberFormat="0" applyBorder="0" applyAlignment="0" applyProtection="0"/>
    <xf numFmtId="0" fontId="133" fillId="88" borderId="0" applyNumberFormat="0" applyBorder="0" applyAlignment="0" applyProtection="0"/>
    <xf numFmtId="0" fontId="37" fillId="45" borderId="0" applyNumberFormat="0" applyBorder="0" applyAlignment="0" applyProtection="0"/>
    <xf numFmtId="0" fontId="133" fillId="88" borderId="0" applyNumberFormat="0" applyBorder="0" applyAlignment="0" applyProtection="0"/>
    <xf numFmtId="0" fontId="133" fillId="88" borderId="0" applyNumberFormat="0" applyBorder="0" applyAlignment="0" applyProtection="0"/>
    <xf numFmtId="0" fontId="37" fillId="45" borderId="0" applyNumberFormat="0" applyBorder="0" applyAlignment="0" applyProtection="0"/>
    <xf numFmtId="0" fontId="133" fillId="88" borderId="0" applyNumberFormat="0" applyBorder="0" applyAlignment="0" applyProtection="0"/>
    <xf numFmtId="0" fontId="133" fillId="88" borderId="0" applyNumberFormat="0" applyBorder="0" applyAlignment="0" applyProtection="0"/>
    <xf numFmtId="0" fontId="133" fillId="88" borderId="0" applyNumberFormat="0" applyBorder="0" applyAlignment="0" applyProtection="0"/>
    <xf numFmtId="0" fontId="133" fillId="88" borderId="0" applyNumberFormat="0" applyBorder="0" applyAlignment="0" applyProtection="0"/>
    <xf numFmtId="0" fontId="118" fillId="89" borderId="31" applyNumberFormat="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37"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37"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0" fontId="23" fillId="105" borderId="45" applyNumberFormat="0" applyBorder="0" applyAlignment="0" applyProtection="0"/>
    <xf numFmtId="185" fontId="118" fillId="89" borderId="31" applyNumberFormat="0" applyAlignment="0" applyProtection="0"/>
    <xf numFmtId="185" fontId="118" fillId="89" borderId="31" applyNumberFormat="0" applyAlignment="0" applyProtection="0"/>
    <xf numFmtId="185" fontId="118" fillId="89" borderId="31" applyNumberFormat="0" applyAlignment="0" applyProtection="0"/>
    <xf numFmtId="185" fontId="118" fillId="89" borderId="31" applyNumberFormat="0" applyAlignment="0" applyProtection="0"/>
    <xf numFmtId="185" fontId="118" fillId="89" borderId="31" applyNumberFormat="0" applyAlignment="0" applyProtection="0"/>
    <xf numFmtId="185" fontId="118" fillId="89" borderId="31" applyNumberFormat="0" applyAlignment="0" applyProtection="0"/>
    <xf numFmtId="185" fontId="118" fillId="89" borderId="31" applyNumberFormat="0" applyAlignment="0" applyProtection="0"/>
    <xf numFmtId="185" fontId="118" fillId="89" borderId="31" applyNumberFormat="0" applyAlignment="0" applyProtection="0"/>
    <xf numFmtId="185" fontId="118" fillId="89" borderId="31" applyNumberFormat="0" applyAlignment="0" applyProtection="0"/>
    <xf numFmtId="185" fontId="118" fillId="89" borderId="31" applyNumberFormat="0" applyAlignment="0" applyProtection="0"/>
    <xf numFmtId="184" fontId="136" fillId="52" borderId="31" applyNumberFormat="0" applyAlignment="0" applyProtection="0"/>
    <xf numFmtId="184" fontId="136" fillId="52" borderId="31" applyNumberFormat="0" applyAlignment="0" applyProtection="0"/>
    <xf numFmtId="184" fontId="136" fillId="52" borderId="31" applyNumberFormat="0" applyAlignment="0" applyProtection="0"/>
    <xf numFmtId="185" fontId="118" fillId="89" borderId="31" applyNumberFormat="0" applyAlignment="0" applyProtection="0"/>
    <xf numFmtId="185" fontId="118" fillId="89" borderId="31" applyNumberFormat="0" applyAlignment="0" applyProtection="0"/>
    <xf numFmtId="185" fontId="118" fillId="89" borderId="31" applyNumberFormat="0" applyAlignment="0" applyProtection="0"/>
    <xf numFmtId="185" fontId="118" fillId="89" borderId="31" applyNumberFormat="0" applyAlignment="0" applyProtection="0"/>
    <xf numFmtId="185" fontId="118" fillId="89" borderId="31" applyNumberFormat="0" applyAlignment="0" applyProtection="0"/>
    <xf numFmtId="197" fontId="137" fillId="106" borderId="0"/>
    <xf numFmtId="197" fontId="37" fillId="106" borderId="0"/>
    <xf numFmtId="0" fontId="118" fillId="89" borderId="32" applyNumberFormat="0" applyAlignment="0" applyProtection="0"/>
    <xf numFmtId="0" fontId="98" fillId="0" borderId="36" applyNumberFormat="0" applyFill="0" applyAlignment="0" applyProtection="0"/>
    <xf numFmtId="184" fontId="138" fillId="0" borderId="35"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54" fillId="0" borderId="25" applyNumberFormat="0" applyFill="0" applyAlignment="0" applyProtection="0"/>
    <xf numFmtId="185" fontId="98" fillId="0" borderId="36" applyNumberFormat="0" applyFill="0" applyAlignment="0" applyProtection="0"/>
    <xf numFmtId="197" fontId="139" fillId="107" borderId="0"/>
    <xf numFmtId="197" fontId="37" fillId="107" borderId="0"/>
    <xf numFmtId="181" fontId="9" fillId="0" borderId="0" applyFont="0" applyFill="0" applyBorder="0" applyAlignment="0" applyProtection="0"/>
    <xf numFmtId="181" fontId="37" fillId="0" borderId="0" applyFont="0" applyFill="0" applyBorder="0" applyAlignment="0" applyProtection="0"/>
    <xf numFmtId="41" fontId="9" fillId="0" borderId="0" applyFont="0" applyFill="0" applyBorder="0" applyAlignment="0" applyProtection="0"/>
    <xf numFmtId="181" fontId="9"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70" fontId="8"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8"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40" fillId="0" borderId="0" applyFont="0" applyFill="0" applyBorder="0" applyAlignment="0" applyProtection="0"/>
    <xf numFmtId="199" fontId="9" fillId="0" borderId="0" applyFont="0" applyFill="0" applyBorder="0" applyAlignment="0" applyProtection="0"/>
    <xf numFmtId="198"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40" fillId="0" borderId="0" applyFont="0" applyFill="0" applyBorder="0" applyAlignment="0" applyProtection="0"/>
    <xf numFmtId="199" fontId="9" fillId="0" borderId="0" applyFont="0" applyFill="0" applyBorder="0" applyAlignment="0" applyProtection="0"/>
    <xf numFmtId="198"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8" fontId="14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40"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40" fillId="0" borderId="0" applyFont="0" applyFill="0" applyBorder="0" applyAlignment="0" applyProtection="0"/>
    <xf numFmtId="199" fontId="9" fillId="0" borderId="0" applyFont="0" applyFill="0" applyBorder="0" applyAlignment="0" applyProtection="0"/>
    <xf numFmtId="43"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40" fillId="0" borderId="0" applyFont="0" applyFill="0" applyBorder="0" applyAlignment="0" applyProtection="0"/>
    <xf numFmtId="199" fontId="9" fillId="0" borderId="0" applyFont="0" applyFill="0" applyBorder="0" applyAlignment="0" applyProtection="0"/>
    <xf numFmtId="43"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43" fontId="14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40" fillId="0" borderId="0" applyFont="0" applyFill="0" applyBorder="0" applyAlignment="0" applyProtection="0"/>
    <xf numFmtId="199" fontId="9"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70" fontId="9"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98"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98"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40" fillId="0" borderId="0" applyFont="0" applyFill="0" applyBorder="0" applyAlignment="0" applyProtection="0"/>
    <xf numFmtId="43" fontId="30" fillId="0" borderId="0" applyFont="0" applyFill="0" applyBorder="0" applyAlignment="0" applyProtection="0"/>
    <xf numFmtId="198"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198"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40" fillId="0" borderId="0" applyFont="0" applyFill="0" applyBorder="0" applyAlignment="0" applyProtection="0"/>
    <xf numFmtId="43" fontId="30" fillId="0" borderId="0" applyFont="0" applyFill="0" applyBorder="0" applyAlignment="0" applyProtection="0"/>
    <xf numFmtId="198"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40" fillId="0" borderId="0" applyFont="0" applyFill="0" applyBorder="0" applyAlignment="0" applyProtection="0"/>
    <xf numFmtId="43" fontId="30" fillId="0" borderId="0" applyFont="0" applyFill="0" applyBorder="0" applyAlignment="0" applyProtection="0"/>
    <xf numFmtId="198"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40" fillId="0" borderId="0" applyFont="0" applyFill="0" applyBorder="0" applyAlignment="0" applyProtection="0"/>
    <xf numFmtId="17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43" fontId="59"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59"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202" fontId="140" fillId="0" borderId="0" applyFont="0" applyFill="0" applyBorder="0" applyAlignment="0" applyProtection="0"/>
    <xf numFmtId="202" fontId="140"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40"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40" fillId="0" borderId="0" applyFont="0" applyFill="0" applyBorder="0" applyAlignment="0" applyProtection="0"/>
    <xf numFmtId="43"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40" fillId="0" borderId="0" applyFont="0" applyFill="0" applyBorder="0" applyAlignment="0" applyProtection="0"/>
    <xf numFmtId="202" fontId="140" fillId="0" borderId="0" applyFont="0" applyFill="0" applyBorder="0" applyAlignment="0" applyProtection="0"/>
    <xf numFmtId="202" fontId="140" fillId="0" borderId="0" applyFont="0" applyFill="0" applyBorder="0" applyAlignment="0" applyProtection="0"/>
    <xf numFmtId="202" fontId="140" fillId="0" borderId="0" applyFont="0" applyFill="0" applyBorder="0" applyAlignment="0" applyProtection="0"/>
    <xf numFmtId="202" fontId="140"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40" fillId="0" borderId="0" applyFont="0" applyFill="0" applyBorder="0" applyAlignment="0" applyProtection="0"/>
    <xf numFmtId="202"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40"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202" fontId="9" fillId="0" borderId="0" applyFont="0" applyFill="0" applyBorder="0" applyAlignment="0" applyProtection="0"/>
    <xf numFmtId="43" fontId="140" fillId="0" borderId="0" applyFont="0" applyFill="0" applyBorder="0" applyAlignment="0" applyProtection="0"/>
    <xf numFmtId="202"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40" fillId="0" borderId="0" applyFont="0" applyFill="0" applyBorder="0" applyAlignment="0" applyProtection="0"/>
    <xf numFmtId="43"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40"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40" fillId="0" borderId="0" applyFont="0" applyFill="0" applyBorder="0" applyAlignment="0" applyProtection="0"/>
    <xf numFmtId="170" fontId="9" fillId="0" borderId="0" applyFont="0" applyFill="0" applyBorder="0" applyAlignment="0" applyProtection="0"/>
    <xf numFmtId="202"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40" fillId="0" borderId="0" applyFont="0" applyFill="0" applyBorder="0" applyAlignment="0" applyProtection="0"/>
    <xf numFmtId="170" fontId="9" fillId="0" borderId="0" applyFont="0" applyFill="0" applyBorder="0" applyAlignment="0" applyProtection="0"/>
    <xf numFmtId="202"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86"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203" fontId="5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203" fontId="5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9" fillId="0" borderId="0" applyFont="0" applyFill="0" applyBorder="0" applyAlignment="0" applyProtection="0"/>
    <xf numFmtId="191"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43" fontId="9" fillId="0" borderId="0" applyFont="0" applyFill="0" applyBorder="0" applyAlignment="0" applyProtection="0"/>
    <xf numFmtId="170" fontId="8"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43" fontId="9"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40" fillId="0" borderId="0" applyFont="0" applyFill="0" applyBorder="0" applyAlignment="0" applyProtection="0"/>
    <xf numFmtId="173" fontId="9" fillId="0" borderId="0" applyFont="0" applyFill="0" applyBorder="0" applyAlignment="0" applyProtection="0"/>
    <xf numFmtId="198" fontId="140"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40" fillId="0" borderId="0" applyFont="0" applyFill="0" applyBorder="0" applyAlignment="0" applyProtection="0"/>
    <xf numFmtId="173" fontId="9" fillId="0" borderId="0" applyFont="0" applyFill="0" applyBorder="0" applyAlignment="0" applyProtection="0"/>
    <xf numFmtId="198" fontId="140"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40" fillId="0" borderId="0" applyFont="0" applyFill="0" applyBorder="0" applyAlignment="0" applyProtection="0"/>
    <xf numFmtId="173" fontId="9" fillId="0" borderId="0" applyFont="0" applyFill="0" applyBorder="0" applyAlignment="0" applyProtection="0"/>
    <xf numFmtId="198" fontId="140"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40" fillId="0" borderId="0" applyFont="0" applyFill="0" applyBorder="0" applyAlignment="0" applyProtection="0"/>
    <xf numFmtId="173" fontId="9" fillId="0" borderId="0" applyFont="0" applyFill="0" applyBorder="0" applyAlignment="0" applyProtection="0"/>
    <xf numFmtId="198" fontId="140"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40" fillId="0" borderId="0" applyFont="0" applyFill="0" applyBorder="0" applyAlignment="0" applyProtection="0"/>
    <xf numFmtId="173" fontId="9" fillId="0" borderId="0" applyFont="0" applyFill="0" applyBorder="0" applyAlignment="0" applyProtection="0"/>
    <xf numFmtId="198" fontId="140"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40" fillId="0" borderId="0" applyFont="0" applyFill="0" applyBorder="0" applyAlignment="0" applyProtection="0"/>
    <xf numFmtId="198"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40" fillId="0" borderId="0" applyFont="0" applyFill="0" applyBorder="0" applyAlignment="0" applyProtection="0"/>
    <xf numFmtId="198" fontId="140"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98" fontId="140" fillId="0" borderId="0" applyFont="0" applyFill="0" applyBorder="0" applyAlignment="0" applyProtection="0"/>
    <xf numFmtId="170" fontId="34" fillId="0" borderId="0" applyFont="0" applyFill="0" applyBorder="0" applyAlignment="0" applyProtection="0"/>
    <xf numFmtId="198" fontId="140"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98" fontId="140" fillId="0" borderId="0" applyFont="0" applyFill="0" applyBorder="0" applyAlignment="0" applyProtection="0"/>
    <xf numFmtId="198" fontId="140"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40" fillId="0" borderId="0" applyFont="0" applyFill="0" applyBorder="0" applyAlignment="0" applyProtection="0"/>
    <xf numFmtId="184" fontId="9" fillId="0" borderId="0"/>
    <xf numFmtId="184" fontId="9" fillId="0" borderId="0"/>
    <xf numFmtId="198" fontId="140"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40" fillId="0" borderId="0" applyFont="0" applyFill="0" applyBorder="0" applyAlignment="0" applyProtection="0"/>
    <xf numFmtId="184" fontId="9" fillId="0" borderId="0"/>
    <xf numFmtId="184" fontId="9" fillId="0" borderId="0"/>
    <xf numFmtId="198" fontId="140" fillId="0" borderId="0" applyFont="0" applyFill="0" applyBorder="0" applyAlignment="0" applyProtection="0"/>
    <xf numFmtId="170" fontId="34" fillId="0" borderId="0" applyFont="0" applyFill="0" applyBorder="0" applyAlignment="0" applyProtection="0"/>
    <xf numFmtId="184" fontId="9" fillId="0" borderId="0"/>
    <xf numFmtId="170" fontId="62"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70" fontId="62" fillId="0" borderId="0" applyFont="0" applyFill="0" applyBorder="0" applyAlignment="0" applyProtection="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40" fillId="0" borderId="0" applyFont="0" applyFill="0" applyBorder="0" applyAlignment="0" applyProtection="0"/>
    <xf numFmtId="184" fontId="9" fillId="0" borderId="0"/>
    <xf numFmtId="184" fontId="9" fillId="0" borderId="0"/>
    <xf numFmtId="198" fontId="140"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40" fillId="0" borderId="0" applyFont="0" applyFill="0" applyBorder="0" applyAlignment="0" applyProtection="0"/>
    <xf numFmtId="184" fontId="9" fillId="0" borderId="0"/>
    <xf numFmtId="198" fontId="140"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40" fillId="0" borderId="0" applyFont="0" applyFill="0" applyBorder="0" applyAlignment="0" applyProtection="0"/>
    <xf numFmtId="184" fontId="9" fillId="0" borderId="0"/>
    <xf numFmtId="198" fontId="140"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40" fillId="0" borderId="0" applyFont="0" applyFill="0" applyBorder="0" applyAlignment="0" applyProtection="0"/>
    <xf numFmtId="184" fontId="9" fillId="0" borderId="0"/>
    <xf numFmtId="198" fontId="140"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40" fillId="0" borderId="0" applyFont="0" applyFill="0" applyBorder="0" applyAlignment="0" applyProtection="0"/>
    <xf numFmtId="184" fontId="9" fillId="0" borderId="0"/>
    <xf numFmtId="198" fontId="140"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40" fillId="0" borderId="0" applyFont="0" applyFill="0" applyBorder="0" applyAlignment="0" applyProtection="0"/>
    <xf numFmtId="43" fontId="9" fillId="0" borderId="0" applyFont="0" applyFill="0" applyBorder="0" applyAlignment="0" applyProtection="0"/>
    <xf numFmtId="198"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40" fillId="0" borderId="0" applyFont="0" applyFill="0" applyBorder="0" applyAlignment="0" applyProtection="0"/>
    <xf numFmtId="43" fontId="9" fillId="0" borderId="0" applyFont="0" applyFill="0" applyBorder="0" applyAlignment="0" applyProtection="0"/>
    <xf numFmtId="198"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40" fillId="0" borderId="0" applyFont="0" applyFill="0" applyBorder="0" applyAlignment="0" applyProtection="0"/>
    <xf numFmtId="43" fontId="9" fillId="0" borderId="0" applyFont="0" applyFill="0" applyBorder="0" applyAlignment="0" applyProtection="0"/>
    <xf numFmtId="198"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40" fillId="0" borderId="0" applyFont="0" applyFill="0" applyBorder="0" applyAlignment="0" applyProtection="0"/>
    <xf numFmtId="43" fontId="9" fillId="0" borderId="0" applyFont="0" applyFill="0" applyBorder="0" applyAlignment="0" applyProtection="0"/>
    <xf numFmtId="198"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70" fontId="9" fillId="0" borderId="0" applyFont="0" applyFill="0" applyBorder="0" applyAlignment="0" applyProtection="0"/>
    <xf numFmtId="198" fontId="140" fillId="0" borderId="0" applyFont="0" applyFill="0" applyBorder="0" applyAlignment="0" applyProtection="0"/>
    <xf numFmtId="198" fontId="140"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70" fontId="6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5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40" fillId="0" borderId="0" applyFont="0" applyFill="0" applyBorder="0" applyAlignment="0" applyProtection="0"/>
    <xf numFmtId="43" fontId="9" fillId="0" borderId="0" applyFont="0" applyFill="0" applyBorder="0" applyAlignment="0" applyProtection="0"/>
    <xf numFmtId="198"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98" fontId="140" fillId="0" borderId="0" applyFont="0" applyFill="0" applyBorder="0" applyAlignment="0" applyProtection="0"/>
    <xf numFmtId="198" fontId="140" fillId="0" borderId="0" applyFont="0" applyFill="0" applyBorder="0" applyAlignment="0" applyProtection="0"/>
    <xf numFmtId="198" fontId="140" fillId="0" borderId="0" applyFont="0" applyFill="0" applyBorder="0" applyAlignment="0" applyProtection="0"/>
    <xf numFmtId="198" fontId="140"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98"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43" fontId="140"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40"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14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40"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40" fillId="0" borderId="0" applyFont="0" applyFill="0" applyBorder="0" applyAlignment="0" applyProtection="0"/>
    <xf numFmtId="170" fontId="34" fillId="0" borderId="0" applyFont="0" applyFill="0" applyBorder="0" applyAlignment="0" applyProtection="0"/>
    <xf numFmtId="201" fontId="9" fillId="0" borderId="0" applyFont="0" applyFill="0" applyBorder="0" applyAlignment="0" applyProtection="0"/>
    <xf numFmtId="170" fontId="62" fillId="0" borderId="0" applyFont="0" applyFill="0" applyBorder="0" applyAlignment="0" applyProtection="0"/>
    <xf numFmtId="170" fontId="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40" fillId="0" borderId="0" applyFont="0" applyFill="0" applyBorder="0" applyAlignment="0" applyProtection="0"/>
    <xf numFmtId="201" fontId="9" fillId="0" borderId="0" applyFont="0" applyFill="0" applyBorder="0" applyAlignment="0" applyProtection="0"/>
    <xf numFmtId="198" fontId="140"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40" fillId="0" borderId="0" applyFont="0" applyFill="0" applyBorder="0" applyAlignment="0" applyProtection="0"/>
    <xf numFmtId="199" fontId="9" fillId="0" borderId="0" applyFont="0" applyFill="0" applyBorder="0" applyAlignment="0" applyProtection="0"/>
    <xf numFmtId="198"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40" fillId="0" borderId="0" applyFont="0" applyFill="0" applyBorder="0" applyAlignment="0" applyProtection="0"/>
    <xf numFmtId="199" fontId="9" fillId="0" borderId="0" applyFont="0" applyFill="0" applyBorder="0" applyAlignment="0" applyProtection="0"/>
    <xf numFmtId="198" fontId="140"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40"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8" fontId="14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206" fontId="9" fillId="0" borderId="0" applyFont="0" applyFill="0" applyBorder="0" applyAlignment="0" applyProtection="0"/>
    <xf numFmtId="38" fontId="9" fillId="0" borderId="0" applyFont="0" applyFill="0" applyBorder="0" applyAlignment="0" applyProtection="0"/>
    <xf numFmtId="207" fontId="9" fillId="0" borderId="0" applyFont="0" applyFill="0" applyBorder="0" applyAlignment="0" applyProtection="0"/>
    <xf numFmtId="208" fontId="9" fillId="0" borderId="0" applyFont="0" applyFill="0" applyBorder="0" applyAlignment="0" applyProtection="0"/>
    <xf numFmtId="182" fontId="9" fillId="0" borderId="0" applyFont="0" applyFill="0" applyBorder="0" applyAlignment="0" applyProtection="0"/>
    <xf numFmtId="208" fontId="59" fillId="0" borderId="0" applyFont="0" applyFill="0" applyBorder="0" applyAlignment="0" applyProtection="0"/>
    <xf numFmtId="182" fontId="11" fillId="0" borderId="0" applyFont="0" applyFill="0" applyBorder="0" applyAlignment="0" applyProtection="0"/>
    <xf numFmtId="208" fontId="59" fillId="0" borderId="0" applyFont="0" applyFill="0" applyBorder="0" applyAlignment="0" applyProtection="0"/>
    <xf numFmtId="182" fontId="8" fillId="0" borderId="0" applyFont="0" applyFill="0" applyBorder="0" applyAlignment="0" applyProtection="0"/>
    <xf numFmtId="183" fontId="9" fillId="0" borderId="0" applyFont="0" applyFill="0" applyBorder="0" applyAlignment="0" applyProtection="0"/>
    <xf numFmtId="182" fontId="62" fillId="0" borderId="0" applyFont="0" applyFill="0" applyBorder="0" applyAlignment="0" applyProtection="0"/>
    <xf numFmtId="209" fontId="9" fillId="0" borderId="0" applyFont="0" applyFill="0" applyBorder="0" applyAlignment="0" applyProtection="0"/>
    <xf numFmtId="40" fontId="9" fillId="0" borderId="0" applyFont="0" applyFill="0" applyBorder="0" applyAlignment="0" applyProtection="0"/>
    <xf numFmtId="210" fontId="110" fillId="0" borderId="0">
      <protection locked="0"/>
    </xf>
    <xf numFmtId="210" fontId="37" fillId="0" borderId="0">
      <protection locked="0"/>
    </xf>
    <xf numFmtId="0" fontId="72" fillId="89" borderId="0" applyNumberFormat="0" applyBorder="0" applyAlignment="0" applyProtection="0"/>
    <xf numFmtId="0" fontId="37" fillId="108" borderId="0" applyNumberFormat="0" applyBorder="0" applyAlignment="0" applyProtection="0"/>
    <xf numFmtId="0" fontId="142" fillId="89" borderId="0" applyNumberFormat="0" applyBorder="0" applyAlignment="0" applyProtection="0"/>
    <xf numFmtId="0" fontId="72" fillId="89" borderId="0" applyNumberFormat="0" applyBorder="0" applyAlignment="0" applyProtection="0"/>
    <xf numFmtId="0" fontId="37" fillId="108" borderId="0" applyNumberFormat="0" applyBorder="0" applyAlignment="0" applyProtection="0"/>
    <xf numFmtId="184" fontId="142" fillId="108" borderId="0" applyNumberFormat="0" applyBorder="0" applyAlignment="0" applyProtection="0"/>
    <xf numFmtId="0" fontId="58" fillId="13" borderId="0" applyNumberFormat="0" applyBorder="0" applyAlignment="0" applyProtection="0"/>
    <xf numFmtId="184" fontId="142" fillId="108" borderId="0" applyNumberFormat="0" applyBorder="0" applyAlignment="0" applyProtection="0"/>
    <xf numFmtId="185" fontId="142" fillId="108" borderId="0" applyNumberFormat="0" applyBorder="0" applyAlignment="0" applyProtection="0"/>
    <xf numFmtId="0" fontId="72" fillId="89" borderId="0" applyNumberFormat="0" applyBorder="0" applyAlignment="0" applyProtection="0"/>
    <xf numFmtId="0" fontId="37" fillId="108" borderId="0" applyNumberFormat="0" applyBorder="0" applyAlignment="0" applyProtection="0"/>
    <xf numFmtId="186" fontId="58" fillId="13" borderId="0" applyNumberFormat="0" applyBorder="0" applyAlignment="0" applyProtection="0"/>
    <xf numFmtId="0" fontId="143" fillId="52" borderId="0" applyNumberFormat="0" applyBorder="0" applyAlignment="0" applyProtection="0"/>
    <xf numFmtId="0" fontId="143" fillId="52" borderId="0" applyNumberFormat="0" applyBorder="0" applyAlignment="0" applyProtection="0"/>
    <xf numFmtId="0" fontId="143" fillId="13" borderId="0" applyNumberFormat="0" applyBorder="0" applyAlignment="0" applyProtection="0"/>
    <xf numFmtId="0" fontId="72" fillId="89" borderId="0" applyNumberFormat="0" applyBorder="0" applyAlignment="0" applyProtection="0"/>
    <xf numFmtId="0" fontId="37" fillId="108" borderId="0" applyNumberFormat="0" applyBorder="0" applyAlignment="0" applyProtection="0"/>
    <xf numFmtId="0" fontId="72" fillId="89" borderId="0" applyNumberFormat="0" applyBorder="0" applyAlignment="0" applyProtection="0"/>
    <xf numFmtId="0" fontId="37" fillId="108"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0" fontId="72" fillId="89" borderId="0" applyNumberFormat="0" applyBorder="0" applyAlignment="0" applyProtection="0"/>
    <xf numFmtId="37" fontId="144"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7"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7" fillId="0" borderId="0"/>
    <xf numFmtId="211" fontId="9" fillId="0" borderId="0"/>
    <xf numFmtId="211" fontId="9" fillId="0" borderId="0"/>
    <xf numFmtId="211" fontId="9" fillId="0" borderId="0"/>
    <xf numFmtId="211" fontId="9"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45" fillId="0" borderId="0"/>
    <xf numFmtId="0" fontId="8" fillId="0" borderId="0"/>
    <xf numFmtId="0" fontId="37" fillId="0" borderId="0"/>
    <xf numFmtId="0" fontId="8" fillId="0" borderId="0"/>
    <xf numFmtId="0" fontId="8" fillId="0" borderId="0"/>
    <xf numFmtId="0" fontId="8" fillId="0" borderId="0"/>
    <xf numFmtId="0" fontId="37" fillId="0" borderId="0"/>
    <xf numFmtId="184" fontId="9" fillId="0" borderId="0" applyProtection="0">
      <protection locked="0"/>
    </xf>
    <xf numFmtId="186" fontId="45" fillId="0" borderId="0"/>
    <xf numFmtId="0" fontId="37" fillId="0" borderId="0"/>
    <xf numFmtId="184" fontId="9" fillId="0" borderId="0" applyProtection="0">
      <protection locked="0"/>
    </xf>
    <xf numFmtId="186" fontId="45"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184" fontId="9" fillId="0" borderId="0" applyProtection="0">
      <protection locked="0"/>
    </xf>
    <xf numFmtId="184" fontId="8" fillId="0" borderId="0"/>
    <xf numFmtId="184" fontId="8" fillId="0" borderId="0"/>
    <xf numFmtId="184" fontId="8" fillId="0" borderId="0"/>
    <xf numFmtId="0" fontId="8" fillId="0" borderId="0"/>
    <xf numFmtId="184" fontId="9" fillId="0" borderId="0" applyProtection="0">
      <protection locked="0"/>
    </xf>
    <xf numFmtId="185" fontId="8" fillId="0" borderId="0"/>
    <xf numFmtId="184" fontId="11" fillId="0" borderId="0"/>
    <xf numFmtId="184" fontId="8" fillId="0" borderId="0"/>
    <xf numFmtId="0" fontId="8" fillId="0" borderId="0"/>
    <xf numFmtId="184" fontId="9" fillId="0" borderId="0"/>
    <xf numFmtId="184" fontId="9" fillId="0" borderId="0"/>
    <xf numFmtId="185" fontId="8" fillId="0" borderId="0"/>
    <xf numFmtId="184" fontId="11" fillId="0" borderId="0"/>
    <xf numFmtId="184"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0" fontId="8" fillId="0" borderId="0"/>
    <xf numFmtId="0" fontId="8"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applyNumberFormat="0" applyFill="0" applyBorder="0" applyAlignment="0" applyProtection="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5" fillId="0" borderId="0"/>
    <xf numFmtId="0" fontId="37" fillId="0" borderId="0"/>
    <xf numFmtId="0" fontId="37" fillId="0" borderId="0" applyNumberFormat="0" applyFill="0" applyBorder="0" applyAlignment="0" applyProtection="0"/>
    <xf numFmtId="186" fontId="145" fillId="0" borderId="0"/>
    <xf numFmtId="0" fontId="37" fillId="0" borderId="0"/>
    <xf numFmtId="0" fontId="37" fillId="0" borderId="0" applyNumberFormat="0" applyFill="0" applyBorder="0" applyAlignment="0" applyProtection="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0" fontId="8" fillId="0" borderId="0"/>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6" fontId="145" fillId="0" borderId="0"/>
    <xf numFmtId="0" fontId="37" fillId="0" borderId="0"/>
    <xf numFmtId="0" fontId="37" fillId="0" borderId="0" applyNumberFormat="0" applyFill="0" applyBorder="0" applyAlignment="0" applyProtection="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4" fontId="145" fillId="0" borderId="0"/>
    <xf numFmtId="186" fontId="145" fillId="0" borderId="0"/>
    <xf numFmtId="184" fontId="9" fillId="0" borderId="0"/>
    <xf numFmtId="186" fontId="9" fillId="0" borderId="0"/>
    <xf numFmtId="186" fontId="9" fillId="0" borderId="0"/>
    <xf numFmtId="0" fontId="37" fillId="0" borderId="0"/>
    <xf numFmtId="186"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xf numFmtId="0" fontId="37" fillId="0" borderId="0"/>
    <xf numFmtId="186" fontId="14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6" fontId="145" fillId="0" borderId="0"/>
    <xf numFmtId="0" fontId="37" fillId="0" borderId="0" applyNumberFormat="0" applyFill="0" applyBorder="0" applyAlignment="0" applyProtection="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4" fillId="0" borderId="0"/>
    <xf numFmtId="0" fontId="34" fillId="0" borderId="0"/>
    <xf numFmtId="0" fontId="34" fillId="0" borderId="0"/>
    <xf numFmtId="0" fontId="34" fillId="0" borderId="0"/>
    <xf numFmtId="0" fontId="34" fillId="0" borderId="0"/>
    <xf numFmtId="186"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8"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5" fillId="0" borderId="0"/>
    <xf numFmtId="184" fontId="140" fillId="0" borderId="0"/>
    <xf numFmtId="184" fontId="9" fillId="0" borderId="0"/>
    <xf numFmtId="186" fontId="145"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0"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5" fillId="0" borderId="0"/>
    <xf numFmtId="184" fontId="140" fillId="0" borderId="0"/>
    <xf numFmtId="184" fontId="9" fillId="0" borderId="0"/>
    <xf numFmtId="186" fontId="145"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0"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5" fillId="0" borderId="0"/>
    <xf numFmtId="184" fontId="9" fillId="0" borderId="0"/>
    <xf numFmtId="186" fontId="145"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0"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40" fillId="0" borderId="0"/>
    <xf numFmtId="184" fontId="9" fillId="0" borderId="0"/>
    <xf numFmtId="184" fontId="9"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5" fillId="0" borderId="0"/>
    <xf numFmtId="184" fontId="9" fillId="0" borderId="0"/>
    <xf numFmtId="186" fontId="145"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0"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40" fillId="0" borderId="0"/>
    <xf numFmtId="184" fontId="9" fillId="0" borderId="0"/>
    <xf numFmtId="184" fontId="9"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140" fillId="0" borderId="0"/>
    <xf numFmtId="184" fontId="9" fillId="0" borderId="0"/>
    <xf numFmtId="0" fontId="8" fillId="0" borderId="0"/>
    <xf numFmtId="184" fontId="9" fillId="0" borderId="0"/>
    <xf numFmtId="184" fontId="140"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140" fillId="0" borderId="0"/>
    <xf numFmtId="184" fontId="9" fillId="0" borderId="0"/>
    <xf numFmtId="0" fontId="8" fillId="0" borderId="0"/>
    <xf numFmtId="184" fontId="145" fillId="0" borderId="0"/>
    <xf numFmtId="184" fontId="140" fillId="0" borderId="0"/>
    <xf numFmtId="184" fontId="9" fillId="0" borderId="0"/>
    <xf numFmtId="186" fontId="145"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140" fillId="0" borderId="0"/>
    <xf numFmtId="184" fontId="9" fillId="0" borderId="0"/>
    <xf numFmtId="0" fontId="8" fillId="0" borderId="0"/>
    <xf numFmtId="184" fontId="145" fillId="0" borderId="0"/>
    <xf numFmtId="184" fontId="140" fillId="0" borderId="0"/>
    <xf numFmtId="184" fontId="9" fillId="0" borderId="0"/>
    <xf numFmtId="186" fontId="145"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140" fillId="0" borderId="0"/>
    <xf numFmtId="184" fontId="9" fillId="0" borderId="0"/>
    <xf numFmtId="0" fontId="8" fillId="0" borderId="0"/>
    <xf numFmtId="184" fontId="145" fillId="0" borderId="0"/>
    <xf numFmtId="184" fontId="140" fillId="0" borderId="0"/>
    <xf numFmtId="184" fontId="9" fillId="0" borderId="0"/>
    <xf numFmtId="186" fontId="145"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140" fillId="0" borderId="0"/>
    <xf numFmtId="184" fontId="9" fillId="0" borderId="0"/>
    <xf numFmtId="0" fontId="8" fillId="0" borderId="0"/>
    <xf numFmtId="184" fontId="145" fillId="0" borderId="0"/>
    <xf numFmtId="184" fontId="140" fillId="0" borderId="0"/>
    <xf numFmtId="184" fontId="9" fillId="0" borderId="0"/>
    <xf numFmtId="186" fontId="145"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145" fillId="0" borderId="0"/>
    <xf numFmtId="184" fontId="9" fillId="0" borderId="0"/>
    <xf numFmtId="186" fontId="145"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6"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6" fontId="141" fillId="0" borderId="0"/>
    <xf numFmtId="0"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140" fillId="0" borderId="0"/>
    <xf numFmtId="184" fontId="9" fillId="0" borderId="0"/>
    <xf numFmtId="184" fontId="141" fillId="0" borderId="0"/>
    <xf numFmtId="185" fontId="9" fillId="0" borderId="0"/>
    <xf numFmtId="0" fontId="141" fillId="0" borderId="0"/>
    <xf numFmtId="184" fontId="14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14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6"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212"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140" fillId="0" borderId="0"/>
    <xf numFmtId="184" fontId="9" fillId="0" borderId="0"/>
    <xf numFmtId="184" fontId="9" fillId="0" borderId="0"/>
    <xf numFmtId="0" fontId="37" fillId="0" borderId="0"/>
    <xf numFmtId="184" fontId="145" fillId="0" borderId="0"/>
    <xf numFmtId="186" fontId="145" fillId="0" borderId="0"/>
    <xf numFmtId="184" fontId="9" fillId="0" borderId="0"/>
    <xf numFmtId="0" fontId="8" fillId="0" borderId="0"/>
    <xf numFmtId="0" fontId="8" fillId="0" borderId="0"/>
    <xf numFmtId="0" fontId="8" fillId="0" borderId="0"/>
    <xf numFmtId="186" fontId="145" fillId="0" borderId="0"/>
    <xf numFmtId="184" fontId="145" fillId="0" borderId="0"/>
    <xf numFmtId="184" fontId="9" fillId="0" borderId="0"/>
    <xf numFmtId="0" fontId="8" fillId="0" borderId="0"/>
    <xf numFmtId="0" fontId="8"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147" fillId="0" borderId="0"/>
    <xf numFmtId="184" fontId="9" fillId="0" borderId="0"/>
    <xf numFmtId="186" fontId="14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4" fontId="9" fillId="0" borderId="0"/>
    <xf numFmtId="184" fontId="8"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0" fontId="23" fillId="109"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40"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6" fontId="9" fillId="0" borderId="0"/>
    <xf numFmtId="184" fontId="9" fillId="0" borderId="0"/>
    <xf numFmtId="184" fontId="140" fillId="0" borderId="0"/>
    <xf numFmtId="185" fontId="9" fillId="0" borderId="0"/>
    <xf numFmtId="0" fontId="37" fillId="0" borderId="0"/>
    <xf numFmtId="184" fontId="9" fillId="0" borderId="0"/>
    <xf numFmtId="186" fontId="9" fillId="0" borderId="0"/>
    <xf numFmtId="0" fontId="37" fillId="0" borderId="0"/>
    <xf numFmtId="0" fontId="37" fillId="0" borderId="0"/>
    <xf numFmtId="0" fontId="37" fillId="0" borderId="0"/>
    <xf numFmtId="0" fontId="37" fillId="0" borderId="0"/>
    <xf numFmtId="0" fontId="37"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59"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31" fillId="0" borderId="0"/>
    <xf numFmtId="0" fontId="31"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140"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0"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31" fillId="0" borderId="0"/>
    <xf numFmtId="0" fontId="31" fillId="0" borderId="0"/>
    <xf numFmtId="184" fontId="146" fillId="0" borderId="0"/>
    <xf numFmtId="0" fontId="146" fillId="0" borderId="0"/>
    <xf numFmtId="184" fontId="9" fillId="0" borderId="0"/>
    <xf numFmtId="0" fontId="9" fillId="0" borderId="0"/>
    <xf numFmtId="184" fontId="141" fillId="0" borderId="0"/>
    <xf numFmtId="185" fontId="9" fillId="0" borderId="0"/>
    <xf numFmtId="0" fontId="141" fillId="0" borderId="0"/>
    <xf numFmtId="0" fontId="23" fillId="109"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140"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0" fillId="0" borderId="0"/>
    <xf numFmtId="184" fontId="9"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9"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40" fillId="0" borderId="0"/>
    <xf numFmtId="184" fontId="11" fillId="0" borderId="0"/>
    <xf numFmtId="185" fontId="9" fillId="0" borderId="0" applyNumberForma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40" fillId="0" borderId="0"/>
    <xf numFmtId="0" fontId="23" fillId="109"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45"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40"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40" fillId="0" borderId="0"/>
    <xf numFmtId="0" fontId="23" fillId="109"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45"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40"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40" fillId="0" borderId="0"/>
    <xf numFmtId="0" fontId="23" fillId="109"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45" fillId="0" borderId="0"/>
    <xf numFmtId="184" fontId="140" fillId="0" borderId="0"/>
    <xf numFmtId="184" fontId="11" fillId="0" borderId="0"/>
    <xf numFmtId="186" fontId="145"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40" fillId="0" borderId="0"/>
    <xf numFmtId="184" fontId="11" fillId="0" borderId="0"/>
    <xf numFmtId="0" fontId="8"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4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4" fillId="0" borderId="0"/>
    <xf numFmtId="0" fontId="34" fillId="0" borderId="0"/>
    <xf numFmtId="0" fontId="34" fillId="0" borderId="0"/>
    <xf numFmtId="0" fontId="34" fillId="0" borderId="0"/>
    <xf numFmtId="0" fontId="34" fillId="0" borderId="0"/>
    <xf numFmtId="186"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0" fontId="37" fillId="0" borderId="0"/>
    <xf numFmtId="0" fontId="37" fillId="0" borderId="0"/>
    <xf numFmtId="0" fontId="37" fillId="0" borderId="0"/>
    <xf numFmtId="186" fontId="145" fillId="0" borderId="0"/>
    <xf numFmtId="0" fontId="37" fillId="0" borderId="0"/>
    <xf numFmtId="186" fontId="145" fillId="0" borderId="0"/>
    <xf numFmtId="0" fontId="37" fillId="0" borderId="0"/>
    <xf numFmtId="0" fontId="37" fillId="0" borderId="0"/>
    <xf numFmtId="0" fontId="37" fillId="0" borderId="0"/>
    <xf numFmtId="0" fontId="37"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40" fillId="0" borderId="0"/>
    <xf numFmtId="0" fontId="34" fillId="0" borderId="0"/>
    <xf numFmtId="0" fontId="9"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5" fillId="0" borderId="0"/>
    <xf numFmtId="186" fontId="145"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40"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40"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0"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5"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5"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5"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applyNumberFormat="0" applyFill="0" applyBorder="0" applyAlignment="0" applyProtection="0"/>
    <xf numFmtId="186" fontId="145" fillId="0" borderId="0"/>
    <xf numFmtId="0" fontId="37" fillId="0" borderId="0" applyNumberFormat="0" applyFill="0" applyBorder="0" applyAlignment="0" applyProtection="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7" fillId="0" borderId="0"/>
    <xf numFmtId="186" fontId="145" fillId="0" borderId="0"/>
    <xf numFmtId="0" fontId="30" fillId="0" borderId="0" applyNumberFormat="0" applyFill="0" applyBorder="0" applyAlignment="0" applyProtection="0"/>
    <xf numFmtId="0" fontId="37" fillId="0" borderId="0" applyNumberFormat="0" applyFill="0" applyBorder="0" applyAlignment="0" applyProtection="0"/>
    <xf numFmtId="0" fontId="9" fillId="0" borderId="0"/>
    <xf numFmtId="0" fontId="37" fillId="0" borderId="0" applyNumberFormat="0" applyFill="0" applyBorder="0" applyAlignment="0" applyProtection="0"/>
    <xf numFmtId="0" fontId="9" fillId="0" borderId="0"/>
    <xf numFmtId="186" fontId="8" fillId="0" borderId="0"/>
    <xf numFmtId="0" fontId="9" fillId="0" borderId="0"/>
    <xf numFmtId="186" fontId="8"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40"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40"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40"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0"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5"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9" fillId="0" borderId="0"/>
    <xf numFmtId="184" fontId="9" fillId="0" borderId="0"/>
    <xf numFmtId="184" fontId="5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9" fillId="0" borderId="0"/>
    <xf numFmtId="184" fontId="9" fillId="0" borderId="0"/>
    <xf numFmtId="184" fontId="5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9" fillId="0" borderId="0"/>
    <xf numFmtId="184" fontId="9" fillId="0" borderId="0"/>
    <xf numFmtId="184" fontId="5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9" fillId="0" borderId="0"/>
    <xf numFmtId="184" fontId="8" fillId="0" borderId="0"/>
    <xf numFmtId="184" fontId="5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9" fillId="0" borderId="0"/>
    <xf numFmtId="184" fontId="59" fillId="0" borderId="0"/>
    <xf numFmtId="0" fontId="9" fillId="0" borderId="0"/>
    <xf numFmtId="184" fontId="59" fillId="0" borderId="0"/>
    <xf numFmtId="184" fontId="59" fillId="0" borderId="0"/>
    <xf numFmtId="184"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59"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59" fillId="0" borderId="0"/>
    <xf numFmtId="184" fontId="9" fillId="0" borderId="0"/>
    <xf numFmtId="184" fontId="9" fillId="0" borderId="0"/>
    <xf numFmtId="184" fontId="9" fillId="0" borderId="0"/>
    <xf numFmtId="184" fontId="9" fillId="0" borderId="0"/>
    <xf numFmtId="185" fontId="8" fillId="0" borderId="0"/>
    <xf numFmtId="0" fontId="37" fillId="0" borderId="0"/>
    <xf numFmtId="184" fontId="59" fillId="0" borderId="0"/>
    <xf numFmtId="184" fontId="9" fillId="0" borderId="0"/>
    <xf numFmtId="185" fontId="8"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9" fillId="0" borderId="0"/>
    <xf numFmtId="184" fontId="9" fillId="0" borderId="0"/>
    <xf numFmtId="0" fontId="8" fillId="0" borderId="0"/>
    <xf numFmtId="184" fontId="9" fillId="0" borderId="0"/>
    <xf numFmtId="184" fontId="5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9" fillId="0" borderId="0"/>
    <xf numFmtId="184" fontId="9" fillId="0" borderId="0"/>
    <xf numFmtId="0" fontId="146" fillId="0" borderId="0"/>
    <xf numFmtId="184" fontId="9" fillId="0" borderId="0"/>
    <xf numFmtId="184" fontId="5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9" fillId="0" borderId="0"/>
    <xf numFmtId="184" fontId="9" fillId="0" borderId="0"/>
    <xf numFmtId="212" fontId="8" fillId="0" borderId="0"/>
    <xf numFmtId="184" fontId="9" fillId="0" borderId="0"/>
    <xf numFmtId="184" fontId="5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59" fillId="0" borderId="0"/>
    <xf numFmtId="184" fontId="9" fillId="0" borderId="0"/>
    <xf numFmtId="184" fontId="5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9" fillId="0" borderId="0"/>
    <xf numFmtId="0" fontId="8" fillId="0" borderId="0"/>
    <xf numFmtId="184" fontId="5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59" fillId="0" borderId="0"/>
    <xf numFmtId="184" fontId="9" fillId="0" borderId="0"/>
    <xf numFmtId="184" fontId="9" fillId="0" borderId="0"/>
    <xf numFmtId="184" fontId="5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5"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5"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5"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5"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5"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5"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0"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0"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0"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0"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140"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5"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5" fillId="0" borderId="0"/>
    <xf numFmtId="186" fontId="145"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9" fillId="0" borderId="0" applyProtection="0">
      <protection locked="0"/>
    </xf>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7" fillId="0" borderId="0"/>
    <xf numFmtId="0" fontId="37" fillId="0" borderId="0"/>
    <xf numFmtId="0" fontId="9" fillId="0" borderId="0"/>
    <xf numFmtId="0" fontId="8" fillId="0" borderId="0"/>
    <xf numFmtId="0" fontId="8" fillId="0" borderId="0"/>
    <xf numFmtId="0" fontId="8"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145"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45"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applyProtection="0">
      <protection locked="0"/>
    </xf>
    <xf numFmtId="0" fontId="9" fillId="0" borderId="0"/>
    <xf numFmtId="0" fontId="37" fillId="0" borderId="0"/>
    <xf numFmtId="184" fontId="9" fillId="0" borderId="0" applyProtection="0">
      <protection locked="0"/>
    </xf>
    <xf numFmtId="0" fontId="9" fillId="0" borderId="0"/>
    <xf numFmtId="0" fontId="37" fillId="0" borderId="0"/>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59" fillId="0" borderId="0"/>
    <xf numFmtId="0" fontId="9" fillId="0" borderId="0"/>
    <xf numFmtId="0" fontId="37" fillId="0" borderId="0"/>
    <xf numFmtId="0" fontId="37" fillId="0" borderId="0"/>
    <xf numFmtId="0" fontId="37"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xf numFmtId="184" fontId="9" fillId="0" borderId="0" applyProtection="0">
      <protection locked="0"/>
    </xf>
    <xf numFmtId="184" fontId="9" fillId="0" borderId="0" applyProtection="0">
      <protection locked="0"/>
    </xf>
    <xf numFmtId="0" fontId="9" fillId="0" borderId="0"/>
    <xf numFmtId="184" fontId="8" fillId="0" borderId="0"/>
    <xf numFmtId="185" fontId="8" fillId="0" borderId="0"/>
    <xf numFmtId="184" fontId="9" fillId="0" borderId="0"/>
    <xf numFmtId="184" fontId="9" fillId="0" borderId="0" applyProtection="0">
      <protection locked="0"/>
    </xf>
    <xf numFmtId="0" fontId="9" fillId="0" borderId="0"/>
    <xf numFmtId="184"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11"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5" fillId="0" borderId="0"/>
    <xf numFmtId="186" fontId="145"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0" fontId="37" fillId="0" borderId="0"/>
    <xf numFmtId="0" fontId="37" fillId="0" borderId="0"/>
    <xf numFmtId="0" fontId="37" fillId="0" borderId="0"/>
    <xf numFmtId="0" fontId="37" fillId="0" borderId="0"/>
    <xf numFmtId="0" fontId="9" fillId="0" borderId="0"/>
    <xf numFmtId="0" fontId="8" fillId="0" borderId="0"/>
    <xf numFmtId="0" fontId="8" fillId="0" borderId="0"/>
    <xf numFmtId="0" fontId="8" fillId="0" borderId="0"/>
    <xf numFmtId="185" fontId="9" fillId="0" borderId="0"/>
    <xf numFmtId="185" fontId="9" fillId="0" borderId="0"/>
    <xf numFmtId="185"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40" fillId="0" borderId="0"/>
    <xf numFmtId="0" fontId="34" fillId="0" borderId="0"/>
    <xf numFmtId="184" fontId="140" fillId="0" borderId="0"/>
    <xf numFmtId="0" fontId="34" fillId="0" borderId="0"/>
    <xf numFmtId="184" fontId="140" fillId="0" borderId="0"/>
    <xf numFmtId="184" fontId="140" fillId="0" borderId="0"/>
    <xf numFmtId="186"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5" fillId="0" borderId="0"/>
    <xf numFmtId="0" fontId="34" fillId="0" borderId="0"/>
    <xf numFmtId="184" fontId="8" fillId="0" borderId="0"/>
    <xf numFmtId="0" fontId="8" fillId="0" borderId="0"/>
    <xf numFmtId="0" fontId="34" fillId="0" borderId="0"/>
    <xf numFmtId="0" fontId="34" fillId="0" borderId="0"/>
    <xf numFmtId="0" fontId="37" fillId="0" borderId="0"/>
    <xf numFmtId="0" fontId="37" fillId="0" borderId="0"/>
    <xf numFmtId="186"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0" fontId="31"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9" fillId="0" borderId="0"/>
    <xf numFmtId="184" fontId="9" fillId="0" borderId="0"/>
    <xf numFmtId="184" fontId="9"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9" fillId="0" borderId="0"/>
    <xf numFmtId="185" fontId="148"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212" fontId="146"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6"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0" fontId="37" fillId="0" borderId="0"/>
    <xf numFmtId="186" fontId="145" fillId="0" borderId="0"/>
    <xf numFmtId="184" fontId="145" fillId="0" borderId="0"/>
    <xf numFmtId="186" fontId="145" fillId="0" borderId="0"/>
    <xf numFmtId="184" fontId="8" fillId="0" borderId="0"/>
    <xf numFmtId="186" fontId="8"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0" fontId="9" fillId="0" borderId="0"/>
    <xf numFmtId="0" fontId="37" fillId="0" borderId="0"/>
    <xf numFmtId="0" fontId="34" fillId="0" borderId="0"/>
    <xf numFmtId="186" fontId="145"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140" fillId="0" borderId="0"/>
    <xf numFmtId="184" fontId="9" fillId="0" borderId="0" applyProtection="0">
      <protection locked="0"/>
    </xf>
    <xf numFmtId="0" fontId="9" fillId="0" borderId="0"/>
    <xf numFmtId="0" fontId="9" fillId="0" borderId="0"/>
    <xf numFmtId="0" fontId="37" fillId="0" borderId="0"/>
    <xf numFmtId="0" fontId="9" fillId="0" borderId="0"/>
    <xf numFmtId="0" fontId="37" fillId="0" borderId="0"/>
    <xf numFmtId="185" fontId="9" fillId="0" borderId="0" applyProtection="0">
      <protection locked="0"/>
    </xf>
    <xf numFmtId="0" fontId="9" fillId="0" borderId="0"/>
    <xf numFmtId="0" fontId="37" fillId="0" borderId="0"/>
    <xf numFmtId="184" fontId="9" fillId="0" borderId="0" applyProtection="0">
      <protection locked="0"/>
    </xf>
    <xf numFmtId="212"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9" fillId="0" borderId="0"/>
    <xf numFmtId="0" fontId="37" fillId="0" borderId="0"/>
    <xf numFmtId="0" fontId="9"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0" fontId="37" fillId="0" borderId="0"/>
    <xf numFmtId="186" fontId="145" fillId="0" borderId="0"/>
    <xf numFmtId="184" fontId="145" fillId="0" borderId="0"/>
    <xf numFmtId="186" fontId="145" fillId="0" borderId="0"/>
    <xf numFmtId="184" fontId="11" fillId="36" borderId="14" applyNumberFormat="0" applyFont="0" applyAlignment="0" applyProtection="0"/>
    <xf numFmtId="184" fontId="11" fillId="36" borderId="14" applyNumberFormat="0" applyFont="0" applyAlignment="0" applyProtection="0"/>
    <xf numFmtId="186" fontId="11" fillId="36" borderId="14" applyNumberFormat="0" applyFont="0" applyAlignment="0" applyProtection="0"/>
    <xf numFmtId="186" fontId="11" fillId="36" borderId="14" applyNumberFormat="0" applyFont="0" applyAlignment="0" applyProtection="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0" fontId="9"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8" fillId="0" borderId="0"/>
    <xf numFmtId="185" fontId="9" fillId="0" borderId="0" applyNumberFormat="0" applyFill="0" applyBorder="0" applyAlignment="0" applyProtection="0"/>
    <xf numFmtId="0" fontId="9" fillId="0" borderId="0"/>
    <xf numFmtId="0" fontId="37" fillId="0" borderId="0"/>
    <xf numFmtId="0" fontId="9" fillId="0" borderId="0"/>
    <xf numFmtId="0" fontId="9" fillId="0" borderId="0"/>
    <xf numFmtId="0" fontId="37" fillId="0" borderId="0"/>
    <xf numFmtId="212" fontId="9" fillId="0" borderId="0"/>
    <xf numFmtId="0" fontId="9" fillId="0" borderId="0"/>
    <xf numFmtId="0" fontId="37" fillId="0" borderId="0"/>
    <xf numFmtId="184" fontId="9" fillId="0" borderId="0" applyProtection="0">
      <protection locked="0"/>
    </xf>
    <xf numFmtId="0" fontId="37" fillId="0" borderId="0"/>
    <xf numFmtId="184" fontId="8" fillId="0" borderId="0"/>
    <xf numFmtId="184" fontId="8" fillId="0" borderId="0"/>
    <xf numFmtId="184" fontId="8" fillId="0" borderId="0"/>
    <xf numFmtId="184" fontId="8"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184" fontId="145" fillId="0" borderId="0"/>
    <xf numFmtId="186" fontId="145" fillId="0" borderId="0"/>
    <xf numFmtId="0" fontId="9" fillId="0" borderId="0"/>
    <xf numFmtId="0" fontId="37" fillId="0" borderId="0"/>
    <xf numFmtId="184" fontId="145" fillId="0" borderId="0"/>
    <xf numFmtId="186" fontId="145" fillId="0" borderId="0"/>
    <xf numFmtId="184" fontId="8" fillId="0" borderId="0"/>
    <xf numFmtId="186" fontId="8" fillId="0" borderId="0"/>
    <xf numFmtId="186" fontId="145"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xf numFmtId="184" fontId="9" fillId="0" borderId="0"/>
    <xf numFmtId="184" fontId="9" fillId="0" borderId="0"/>
    <xf numFmtId="184" fontId="9" fillId="0" borderId="0"/>
    <xf numFmtId="184" fontId="8" fillId="0" borderId="0"/>
    <xf numFmtId="0" fontId="9" fillId="0" borderId="0"/>
    <xf numFmtId="0" fontId="37" fillId="0" borderId="0"/>
    <xf numFmtId="184" fontId="9" fillId="0" borderId="0"/>
    <xf numFmtId="184" fontId="9" fillId="0" borderId="0" applyProtection="0">
      <protection locked="0"/>
    </xf>
    <xf numFmtId="184" fontId="9" fillId="0" borderId="0" applyProtection="0">
      <protection locked="0"/>
    </xf>
    <xf numFmtId="0" fontId="9" fillId="0" borderId="0"/>
    <xf numFmtId="185" fontId="149" fillId="0" borderId="0"/>
    <xf numFmtId="0" fontId="8" fillId="0" borderId="0"/>
    <xf numFmtId="0" fontId="9" fillId="0" borderId="0"/>
    <xf numFmtId="0" fontId="37" fillId="0" borderId="0"/>
    <xf numFmtId="212" fontId="9" fillId="0" borderId="0"/>
    <xf numFmtId="0" fontId="9" fillId="0" borderId="0"/>
    <xf numFmtId="0" fontId="37" fillId="0" borderId="0"/>
    <xf numFmtId="0" fontId="9" fillId="0" borderId="0"/>
    <xf numFmtId="0" fontId="37"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79" fontId="150" fillId="0" borderId="0"/>
    <xf numFmtId="0" fontId="9" fillId="0" borderId="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0" fontId="9" fillId="0" borderId="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0" fontId="9" fillId="0" borderId="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11" fillId="17" borderId="27" applyNumberFormat="0" applyFont="0" applyAlignment="0" applyProtection="0"/>
    <xf numFmtId="184" fontId="11" fillId="46" borderId="46" applyNumberFormat="0" applyFont="0" applyAlignment="0" applyProtection="0"/>
    <xf numFmtId="185" fontId="9" fillId="46" borderId="46" applyNumberFormat="0" applyFont="0" applyAlignment="0" applyProtection="0"/>
    <xf numFmtId="0" fontId="9" fillId="0" borderId="0"/>
    <xf numFmtId="184" fontId="11" fillId="46" borderId="46"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0" fontId="37" fillId="46" borderId="46" applyNumberFormat="0" applyFont="0" applyAlignment="0" applyProtection="0"/>
    <xf numFmtId="184" fontId="11" fillId="46" borderId="46" applyNumberFormat="0" applyFont="0" applyAlignment="0" applyProtection="0"/>
    <xf numFmtId="184" fontId="11" fillId="17" borderId="27" applyNumberFormat="0" applyFont="0" applyAlignment="0" applyProtection="0"/>
    <xf numFmtId="184" fontId="11" fillId="46" borderId="46" applyNumberFormat="0" applyFont="0" applyAlignment="0" applyProtection="0"/>
    <xf numFmtId="184" fontId="11" fillId="46" borderId="46" applyNumberFormat="0" applyFont="0" applyAlignment="0" applyProtection="0"/>
    <xf numFmtId="184" fontId="11" fillId="46" borderId="46" applyNumberFormat="0" applyFont="0" applyAlignment="0" applyProtection="0"/>
    <xf numFmtId="184" fontId="11" fillId="46" borderId="46" applyNumberFormat="0" applyFont="0" applyAlignment="0" applyProtection="0"/>
    <xf numFmtId="184" fontId="30" fillId="46" borderId="46"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46" borderId="46"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0" fontId="9" fillId="0" borderId="0"/>
    <xf numFmtId="184" fontId="11" fillId="17" borderId="27" applyNumberFormat="0" applyFont="0" applyAlignment="0" applyProtection="0"/>
    <xf numFmtId="184" fontId="11" fillId="46" borderId="46" applyNumberFormat="0" applyFont="0" applyAlignment="0" applyProtection="0"/>
    <xf numFmtId="0" fontId="8" fillId="17" borderId="27" applyNumberFormat="0" applyFont="0" applyAlignment="0" applyProtection="0"/>
    <xf numFmtId="0" fontId="9" fillId="0" borderId="0"/>
    <xf numFmtId="184" fontId="11" fillId="17" borderId="27" applyNumberFormat="0" applyFont="0" applyAlignment="0" applyProtection="0"/>
    <xf numFmtId="186" fontId="11" fillId="17" borderId="27" applyNumberFormat="0" applyFont="0" applyAlignment="0" applyProtection="0"/>
    <xf numFmtId="0" fontId="62" fillId="17" borderId="27" applyNumberFormat="0" applyFont="0" applyAlignment="0" applyProtection="0"/>
    <xf numFmtId="0" fontId="62" fillId="17" borderId="27" applyNumberFormat="0" applyFont="0" applyAlignment="0" applyProtection="0"/>
    <xf numFmtId="0" fontId="34" fillId="17" borderId="27" applyNumberFormat="0" applyFont="0" applyAlignment="0" applyProtection="0"/>
    <xf numFmtId="0" fontId="37"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0" fontId="9" fillId="0" borderId="0"/>
    <xf numFmtId="184"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0" fontId="9" fillId="0" borderId="0"/>
    <xf numFmtId="184" fontId="11" fillId="17" borderId="27" applyNumberFormat="0" applyFont="0" applyAlignment="0" applyProtection="0"/>
    <xf numFmtId="186" fontId="11" fillId="17" borderId="27" applyNumberFormat="0" applyFont="0" applyAlignment="0" applyProtection="0"/>
    <xf numFmtId="0" fontId="37"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0" fontId="9" fillId="0" borderId="0"/>
    <xf numFmtId="184"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0" fontId="37" fillId="46" borderId="46"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8" fillId="12" borderId="0" applyNumberFormat="0" applyBorder="0" applyAlignment="0" applyProtection="0"/>
    <xf numFmtId="186" fontId="8" fillId="12" borderId="0" applyNumberFormat="0" applyBorder="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0" fontId="9" fillId="0" borderId="0"/>
    <xf numFmtId="184"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0" fontId="9" fillId="0" borderId="0"/>
    <xf numFmtId="184"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30" fillId="46" borderId="46"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0" fontId="9" fillId="0" borderId="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0" fontId="9" fillId="0" borderId="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46" borderId="46"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184" fontId="11" fillId="17" borderId="27" applyNumberFormat="0" applyFont="0" applyAlignment="0" applyProtection="0"/>
    <xf numFmtId="184" fontId="11" fillId="17" borderId="27" applyNumberFormat="0" applyFont="0" applyAlignment="0" applyProtection="0"/>
    <xf numFmtId="186" fontId="11" fillId="17" borderId="27" applyNumberFormat="0" applyFont="0" applyAlignment="0" applyProtection="0"/>
    <xf numFmtId="186" fontId="11" fillId="17" borderId="27" applyNumberFormat="0" applyFont="0" applyAlignment="0" applyProtection="0"/>
    <xf numFmtId="0" fontId="9" fillId="0" borderId="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8" fillId="17" borderId="27" applyNumberFormat="0" applyFont="0" applyAlignment="0" applyProtection="0"/>
    <xf numFmtId="0" fontId="11" fillId="17" borderId="27"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0" borderId="0"/>
    <xf numFmtId="0" fontId="9" fillId="88" borderId="46"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46"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46"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88" borderId="46" applyNumberFormat="0" applyFont="0" applyAlignment="0" applyProtection="0"/>
    <xf numFmtId="0" fontId="9" fillId="0" borderId="0"/>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37" fillId="48" borderId="6">
      <alignment horizontal="center" vertical="center" wrapText="1"/>
    </xf>
    <xf numFmtId="0" fontId="9" fillId="0" borderId="0"/>
    <xf numFmtId="0" fontId="151"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151" fillId="48" borderId="6">
      <alignment horizontal="center" vertical="center" wrapText="1"/>
    </xf>
    <xf numFmtId="0" fontId="9" fillId="0" borderId="0"/>
    <xf numFmtId="0" fontId="9" fillId="0" borderId="0"/>
    <xf numFmtId="0" fontId="9" fillId="0" borderId="0"/>
    <xf numFmtId="0" fontId="152" fillId="94" borderId="47" applyNumberFormat="0" applyAlignment="0" applyProtection="0"/>
    <xf numFmtId="0" fontId="52" fillId="15" borderId="24" applyNumberFormat="0" applyAlignment="0" applyProtection="0"/>
    <xf numFmtId="184" fontId="153" fillId="57" borderId="47" applyNumberFormat="0" applyAlignment="0" applyProtection="0"/>
    <xf numFmtId="185" fontId="152" fillId="94" borderId="47" applyNumberFormat="0" applyAlignment="0" applyProtection="0"/>
    <xf numFmtId="184" fontId="154" fillId="0" borderId="0"/>
    <xf numFmtId="185" fontId="154" fillId="0" borderId="0"/>
    <xf numFmtId="0" fontId="9" fillId="0" borderId="0"/>
    <xf numFmtId="0" fontId="9" fillId="0" borderId="0"/>
    <xf numFmtId="14" fontId="37" fillId="0" borderId="0">
      <alignment horizontal="center" wrapText="1"/>
      <protection locked="0"/>
    </xf>
    <xf numFmtId="14" fontId="69"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37"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1"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3" fontId="37"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41"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4"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155"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0" fontId="9" fillId="0" borderId="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4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7" fontId="37" fillId="0" borderId="0"/>
    <xf numFmtId="0" fontId="9" fillId="0" borderId="0"/>
    <xf numFmtId="214" fontId="156" fillId="0" borderId="0"/>
    <xf numFmtId="214" fontId="156" fillId="0" borderId="0"/>
    <xf numFmtId="167" fontId="156" fillId="0" borderId="0"/>
    <xf numFmtId="184" fontId="69" fillId="0" borderId="48" applyNumberFormat="0" applyAlignment="0"/>
    <xf numFmtId="185" fontId="69" fillId="0" borderId="48" applyNumberFormat="0" applyAlignment="0"/>
    <xf numFmtId="0" fontId="9" fillId="0" borderId="0"/>
    <xf numFmtId="0" fontId="9" fillId="0" borderId="0"/>
    <xf numFmtId="0" fontId="37" fillId="0" borderId="0" applyNumberFormat="0" applyFont="0" applyFill="0" applyBorder="0" applyAlignment="0" applyProtection="0">
      <alignment horizontal="left"/>
    </xf>
    <xf numFmtId="0" fontId="154" fillId="0" borderId="0" applyNumberFormat="0" applyFont="0" applyFill="0" applyBorder="0" applyAlignment="0" applyProtection="0">
      <alignment horizontal="left"/>
    </xf>
    <xf numFmtId="3" fontId="157" fillId="6" borderId="0"/>
    <xf numFmtId="184" fontId="158" fillId="6" borderId="0">
      <alignment horizontal="left" indent="7"/>
    </xf>
    <xf numFmtId="185" fontId="158" fillId="6" borderId="0">
      <alignment horizontal="left" indent="7"/>
    </xf>
    <xf numFmtId="184" fontId="157" fillId="6" borderId="0">
      <alignment horizontal="left" indent="6"/>
    </xf>
    <xf numFmtId="185" fontId="157" fillId="6" borderId="0">
      <alignment horizontal="left" indent="6"/>
    </xf>
    <xf numFmtId="3" fontId="60" fillId="0" borderId="30" applyFill="0"/>
    <xf numFmtId="184" fontId="35" fillId="110" borderId="45" applyNumberFormat="0" applyBorder="0" applyAlignment="0">
      <alignment horizontal="right"/>
    </xf>
    <xf numFmtId="185" fontId="35" fillId="110" borderId="45" applyNumberFormat="0" applyBorder="0" applyAlignment="0">
      <alignment horizontal="right"/>
    </xf>
    <xf numFmtId="184" fontId="35" fillId="110" borderId="45" applyNumberFormat="0" applyBorder="0" applyAlignment="0">
      <alignment horizontal="right"/>
    </xf>
    <xf numFmtId="186" fontId="35" fillId="110" borderId="45" applyNumberFormat="0" applyBorder="0" applyAlignment="0">
      <alignment horizontal="right"/>
    </xf>
    <xf numFmtId="184" fontId="35" fillId="110" borderId="45" applyNumberFormat="0" applyBorder="0" applyAlignment="0">
      <alignment horizontal="right"/>
    </xf>
    <xf numFmtId="186" fontId="35" fillId="110" borderId="45" applyNumberFormat="0" applyBorder="0" applyAlignment="0">
      <alignment horizontal="right"/>
    </xf>
    <xf numFmtId="184" fontId="35" fillId="110" borderId="45" applyNumberFormat="0" applyBorder="0" applyAlignment="0">
      <alignment horizontal="right"/>
    </xf>
    <xf numFmtId="186" fontId="35" fillId="110" borderId="45" applyNumberFormat="0" applyBorder="0" applyAlignment="0">
      <alignment horizontal="right"/>
    </xf>
    <xf numFmtId="184" fontId="35" fillId="110" borderId="45" applyNumberFormat="0" applyBorder="0" applyAlignment="0">
      <alignment horizontal="right"/>
    </xf>
    <xf numFmtId="186" fontId="35" fillId="110" borderId="45" applyNumberFormat="0" applyBorder="0" applyAlignment="0">
      <alignment horizontal="right"/>
    </xf>
    <xf numFmtId="184" fontId="35" fillId="110" borderId="45" applyNumberFormat="0" applyBorder="0" applyAlignment="0">
      <alignment horizontal="right"/>
    </xf>
    <xf numFmtId="186" fontId="35" fillId="110" borderId="45" applyNumberFormat="0" applyBorder="0" applyAlignment="0">
      <alignment horizontal="right"/>
    </xf>
    <xf numFmtId="184" fontId="35" fillId="110" borderId="45" applyNumberFormat="0" applyBorder="0" applyAlignment="0">
      <alignment horizontal="right"/>
    </xf>
    <xf numFmtId="186" fontId="35" fillId="110" borderId="45" applyNumberFormat="0" applyBorder="0" applyAlignment="0">
      <alignment horizontal="right"/>
    </xf>
    <xf numFmtId="184" fontId="35" fillId="110" borderId="45" applyNumberFormat="0" applyBorder="0" applyAlignment="0">
      <alignment horizontal="right"/>
    </xf>
    <xf numFmtId="186" fontId="35" fillId="110" borderId="45" applyNumberFormat="0" applyBorder="0" applyAlignment="0">
      <alignment horizontal="right"/>
    </xf>
    <xf numFmtId="184" fontId="35" fillId="110" borderId="45" applyNumberFormat="0" applyBorder="0" applyAlignment="0">
      <alignment horizontal="right"/>
    </xf>
    <xf numFmtId="186" fontId="35" fillId="110" borderId="45" applyNumberFormat="0" applyBorder="0" applyAlignment="0">
      <alignment horizontal="right"/>
    </xf>
    <xf numFmtId="184" fontId="159" fillId="111" borderId="0"/>
    <xf numFmtId="185" fontId="159" fillId="111" borderId="0"/>
    <xf numFmtId="184" fontId="60" fillId="0" borderId="0" applyFill="0"/>
    <xf numFmtId="185" fontId="60" fillId="0" borderId="0"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3" fontId="60" fillId="0" borderId="16" applyFill="0"/>
    <xf numFmtId="184" fontId="9" fillId="112" borderId="0" applyNumberFormat="0" applyFont="0" applyBorder="0" applyAlignment="0"/>
    <xf numFmtId="184" fontId="9" fillId="112" borderId="0" applyNumberFormat="0" applyFont="0" applyBorder="0" applyAlignment="0"/>
    <xf numFmtId="185" fontId="9" fillId="112" borderId="0" applyNumberFormat="0" applyFont="0" applyBorder="0" applyAlignment="0"/>
    <xf numFmtId="185" fontId="9" fillId="112" borderId="0" applyNumberFormat="0" applyFont="0" applyBorder="0" applyAlignment="0"/>
    <xf numFmtId="184" fontId="159" fillId="113" borderId="0">
      <alignment horizontal="left" indent="2"/>
    </xf>
    <xf numFmtId="185" fontId="159" fillId="113" borderId="0">
      <alignment horizontal="left" indent="2"/>
    </xf>
    <xf numFmtId="184" fontId="159" fillId="0" borderId="0" applyFill="0">
      <alignment horizontal="left" indent="2"/>
    </xf>
    <xf numFmtId="185" fontId="159" fillId="0" borderId="0" applyFill="0">
      <alignment horizontal="left" indent="2"/>
    </xf>
    <xf numFmtId="3" fontId="60" fillId="0" borderId="0" applyFill="0"/>
    <xf numFmtId="184" fontId="9" fillId="114" borderId="0" applyNumberFormat="0" applyFont="0" applyBorder="0" applyAlignment="0"/>
    <xf numFmtId="185" fontId="9" fillId="114" borderId="0" applyNumberFormat="0" applyFont="0" applyBorder="0" applyAlignment="0"/>
    <xf numFmtId="184" fontId="160" fillId="114" borderId="0">
      <alignment horizontal="left" indent="4"/>
    </xf>
    <xf numFmtId="185" fontId="160" fillId="114" borderId="0">
      <alignment horizontal="left" indent="4"/>
    </xf>
    <xf numFmtId="184" fontId="161" fillId="114" borderId="0">
      <alignment horizontal="left" indent="4"/>
    </xf>
    <xf numFmtId="185" fontId="161" fillId="114" borderId="0">
      <alignment horizontal="left" indent="4"/>
    </xf>
    <xf numFmtId="3" fontId="81" fillId="0" borderId="0" applyFill="0"/>
    <xf numFmtId="184" fontId="9" fillId="0" borderId="0" applyNumberFormat="0" applyFont="0" applyBorder="0" applyAlignment="0"/>
    <xf numFmtId="185" fontId="9" fillId="0" borderId="0" applyNumberFormat="0" applyFont="0" applyBorder="0" applyAlignment="0"/>
    <xf numFmtId="184" fontId="162" fillId="0" borderId="0">
      <alignment horizontal="left" indent="6"/>
    </xf>
    <xf numFmtId="185" fontId="162" fillId="0" borderId="0">
      <alignment horizontal="left" indent="6"/>
    </xf>
    <xf numFmtId="184" fontId="162" fillId="0" borderId="0" applyFill="0">
      <alignment horizontal="left" indent="6"/>
    </xf>
    <xf numFmtId="185" fontId="162" fillId="0" borderId="0" applyFill="0">
      <alignment horizontal="left" indent="6"/>
    </xf>
    <xf numFmtId="187" fontId="59" fillId="0" borderId="0" applyFill="0"/>
    <xf numFmtId="184" fontId="9" fillId="0" borderId="0" applyNumberFormat="0" applyFont="0" applyBorder="0" applyAlignment="0"/>
    <xf numFmtId="185" fontId="9" fillId="0" borderId="0" applyNumberFormat="0" applyFont="0" applyBorder="0" applyAlignment="0"/>
    <xf numFmtId="184" fontId="163" fillId="0" borderId="0">
      <alignment horizontal="left" indent="7"/>
    </xf>
    <xf numFmtId="185" fontId="163" fillId="0" borderId="0">
      <alignment horizontal="left" indent="7"/>
    </xf>
    <xf numFmtId="215" fontId="163" fillId="0" borderId="0" applyFill="0">
      <alignment horizontal="left" indent="7"/>
    </xf>
    <xf numFmtId="187" fontId="82" fillId="0" borderId="0" applyFill="0"/>
    <xf numFmtId="184" fontId="9" fillId="0" borderId="0" applyNumberFormat="0" applyFont="0" applyBorder="0" applyAlignment="0"/>
    <xf numFmtId="185" fontId="9" fillId="0" borderId="0" applyNumberFormat="0" applyFont="0" applyBorder="0" applyAlignment="0"/>
    <xf numFmtId="184" fontId="83" fillId="0" borderId="0">
      <alignment horizontal="left" indent="8"/>
    </xf>
    <xf numFmtId="185" fontId="83" fillId="0" borderId="0">
      <alignment horizontal="left" indent="8"/>
    </xf>
    <xf numFmtId="184" fontId="84" fillId="0" borderId="0" applyFill="0">
      <alignment horizontal="left" indent="8"/>
    </xf>
    <xf numFmtId="185" fontId="84" fillId="0" borderId="0" applyFill="0">
      <alignment horizontal="left" indent="8"/>
    </xf>
    <xf numFmtId="187" fontId="85" fillId="0" borderId="0" applyFill="0"/>
    <xf numFmtId="184" fontId="9" fillId="0" borderId="0" applyNumberFormat="0" applyFont="0" applyFill="0" applyBorder="0" applyAlignment="0"/>
    <xf numFmtId="185" fontId="9" fillId="0" borderId="0" applyNumberFormat="0" applyFont="0" applyFill="0" applyBorder="0" applyAlignment="0"/>
    <xf numFmtId="184" fontId="86" fillId="0" borderId="0" applyFill="0">
      <alignment horizontal="left" indent="9"/>
    </xf>
    <xf numFmtId="185" fontId="86" fillId="0" borderId="0" applyFill="0">
      <alignment horizontal="left" indent="9"/>
    </xf>
    <xf numFmtId="184" fontId="82" fillId="0" borderId="0" applyFill="0">
      <alignment horizontal="left" indent="9"/>
    </xf>
    <xf numFmtId="185" fontId="82" fillId="0" borderId="0" applyFill="0">
      <alignment horizontal="left" indent="9"/>
    </xf>
    <xf numFmtId="179" fontId="164" fillId="115" borderId="0"/>
    <xf numFmtId="0" fontId="9" fillId="0" borderId="0"/>
    <xf numFmtId="0" fontId="9" fillId="0" borderId="0"/>
    <xf numFmtId="0" fontId="37" fillId="0" borderId="29" applyNumberFormat="0" applyBorder="0"/>
    <xf numFmtId="0" fontId="147" fillId="0" borderId="29" applyNumberFormat="0" applyBorder="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37"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38" fontId="37" fillId="0" borderId="0"/>
    <xf numFmtId="38" fontId="165" fillId="0" borderId="0"/>
    <xf numFmtId="0" fontId="9" fillId="0" borderId="0"/>
    <xf numFmtId="0" fontId="9" fillId="0" borderId="0"/>
    <xf numFmtId="0" fontId="9" fillId="0" borderId="0"/>
    <xf numFmtId="0" fontId="9" fillId="0" borderId="0"/>
    <xf numFmtId="0" fontId="37" fillId="57" borderId="47" applyNumberFormat="0" applyAlignment="0" applyProtection="0"/>
    <xf numFmtId="184" fontId="152" fillId="57" borderId="47" applyNumberFormat="0" applyAlignment="0" applyProtection="0"/>
    <xf numFmtId="186" fontId="52" fillId="15" borderId="24" applyNumberFormat="0" applyAlignment="0" applyProtection="0"/>
    <xf numFmtId="0" fontId="9" fillId="0" borderId="0"/>
    <xf numFmtId="0" fontId="9" fillId="0" borderId="0"/>
    <xf numFmtId="0" fontId="166" fillId="48" borderId="24" applyNumberFormat="0" applyAlignment="0" applyProtection="0"/>
    <xf numFmtId="0" fontId="166" fillId="48" borderId="24" applyNumberFormat="0" applyAlignment="0" applyProtection="0"/>
    <xf numFmtId="0" fontId="166" fillId="15" borderId="24" applyNumberFormat="0" applyAlignment="0" applyProtection="0"/>
    <xf numFmtId="0" fontId="37" fillId="57" borderId="47" applyNumberFormat="0" applyAlignment="0" applyProtection="0"/>
    <xf numFmtId="0" fontId="9" fillId="0" borderId="0"/>
    <xf numFmtId="0" fontId="9" fillId="0" borderId="0"/>
    <xf numFmtId="0" fontId="37" fillId="57" borderId="47" applyNumberFormat="0" applyAlignment="0" applyProtection="0"/>
    <xf numFmtId="0" fontId="9" fillId="0" borderId="0"/>
    <xf numFmtId="0" fontId="37" fillId="57" borderId="47"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67" fillId="108" borderId="49" applyNumberFormat="0" applyProtection="0">
      <alignment vertical="center"/>
    </xf>
    <xf numFmtId="0" fontId="9" fillId="0" borderId="0"/>
    <xf numFmtId="0" fontId="9" fillId="0" borderId="0"/>
    <xf numFmtId="4" fontId="23" fillId="108" borderId="32" applyNumberFormat="0" applyProtection="0">
      <alignment vertical="center"/>
    </xf>
    <xf numFmtId="0" fontId="9" fillId="0" borderId="0"/>
    <xf numFmtId="4" fontId="23" fillId="108" borderId="32" applyNumberFormat="0" applyProtection="0">
      <alignment vertical="center"/>
    </xf>
    <xf numFmtId="0" fontId="9" fillId="0" borderId="0"/>
    <xf numFmtId="4" fontId="23" fillId="108" borderId="32"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68" fillId="108" borderId="49" applyNumberFormat="0" applyProtection="0">
      <alignment vertical="center"/>
    </xf>
    <xf numFmtId="0" fontId="9" fillId="0" borderId="0"/>
    <xf numFmtId="0" fontId="9" fillId="0" borderId="0"/>
    <xf numFmtId="4" fontId="169" fillId="59" borderId="32"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108" borderId="49" applyNumberFormat="0" applyProtection="0">
      <alignment horizontal="left" vertical="center" indent="1"/>
    </xf>
    <xf numFmtId="0" fontId="9" fillId="0" borderId="0"/>
    <xf numFmtId="0" fontId="9" fillId="0" borderId="0"/>
    <xf numFmtId="4" fontId="23" fillId="59" borderId="32" applyNumberFormat="0" applyProtection="0">
      <alignment horizontal="left" vertical="center" indent="1"/>
    </xf>
    <xf numFmtId="0" fontId="9" fillId="0" borderId="0"/>
    <xf numFmtId="4" fontId="23" fillId="59" borderId="32" applyNumberFormat="0" applyProtection="0">
      <alignment horizontal="left" vertical="center" indent="1"/>
    </xf>
    <xf numFmtId="0" fontId="9" fillId="0" borderId="0"/>
    <xf numFmtId="4" fontId="23" fillId="59" borderId="3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67" fillId="108" borderId="49" applyNumberFormat="0" applyProtection="0">
      <alignment horizontal="left" vertical="top" indent="1"/>
    </xf>
    <xf numFmtId="0" fontId="9" fillId="0" borderId="0"/>
    <xf numFmtId="0" fontId="9" fillId="0" borderId="0"/>
    <xf numFmtId="0" fontId="170" fillId="108"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42" borderId="0" applyNumberFormat="0" applyProtection="0">
      <alignment horizontal="left" vertical="center" indent="1"/>
    </xf>
    <xf numFmtId="0" fontId="9" fillId="0" borderId="0"/>
    <xf numFmtId="0" fontId="9" fillId="0" borderId="0"/>
    <xf numFmtId="4" fontId="23" fillId="62" borderId="32" applyNumberFormat="0" applyProtection="0">
      <alignment horizontal="left" vertical="center" indent="1"/>
    </xf>
    <xf numFmtId="0" fontId="9" fillId="0" borderId="0"/>
    <xf numFmtId="4" fontId="23" fillId="62" borderId="32" applyNumberFormat="0" applyProtection="0">
      <alignment horizontal="left" vertical="center" indent="1"/>
    </xf>
    <xf numFmtId="0" fontId="9" fillId="0" borderId="0"/>
    <xf numFmtId="4" fontId="23" fillId="62" borderId="3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63" fillId="45" borderId="49" applyNumberFormat="0" applyProtection="0">
      <alignment horizontal="right" vertical="center"/>
    </xf>
    <xf numFmtId="0" fontId="9" fillId="0" borderId="0"/>
    <xf numFmtId="0" fontId="9" fillId="0" borderId="0"/>
    <xf numFmtId="4" fontId="23" fillId="45"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4" borderId="49" applyNumberFormat="0" applyProtection="0">
      <alignment horizontal="right" vertical="center"/>
    </xf>
    <xf numFmtId="0" fontId="9" fillId="0" borderId="0"/>
    <xf numFmtId="0" fontId="9" fillId="0" borderId="0"/>
    <xf numFmtId="4" fontId="23" fillId="107"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78" borderId="49" applyNumberFormat="0" applyProtection="0">
      <alignment horizontal="right" vertical="center"/>
    </xf>
    <xf numFmtId="0" fontId="9" fillId="0" borderId="0"/>
    <xf numFmtId="0" fontId="9" fillId="0" borderId="0"/>
    <xf numFmtId="4" fontId="23" fillId="78" borderId="50"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8" borderId="49" applyNumberFormat="0" applyProtection="0">
      <alignment horizontal="right" vertical="center"/>
    </xf>
    <xf numFmtId="0" fontId="9" fillId="0" borderId="0"/>
    <xf numFmtId="0" fontId="9" fillId="0" borderId="0"/>
    <xf numFmtId="4" fontId="23" fillId="58"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63" borderId="49" applyNumberFormat="0" applyProtection="0">
      <alignment horizontal="right" vertical="center"/>
    </xf>
    <xf numFmtId="0" fontId="9" fillId="0" borderId="0"/>
    <xf numFmtId="0" fontId="9" fillId="0" borderId="0"/>
    <xf numFmtId="4" fontId="23" fillId="63"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91" borderId="49" applyNumberFormat="0" applyProtection="0">
      <alignment horizontal="right" vertical="center"/>
    </xf>
    <xf numFmtId="0" fontId="9" fillId="0" borderId="0"/>
    <xf numFmtId="0" fontId="9" fillId="0" borderId="0"/>
    <xf numFmtId="4" fontId="23" fillId="91"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5" borderId="49" applyNumberFormat="0" applyProtection="0">
      <alignment horizontal="right" vertical="center"/>
    </xf>
    <xf numFmtId="0" fontId="9" fillId="0" borderId="0"/>
    <xf numFmtId="0" fontId="9" fillId="0" borderId="0"/>
    <xf numFmtId="4" fontId="23" fillId="55"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93" borderId="49" applyNumberFormat="0" applyProtection="0">
      <alignment horizontal="right" vertical="center"/>
    </xf>
    <xf numFmtId="0" fontId="9" fillId="0" borderId="0"/>
    <xf numFmtId="0" fontId="9" fillId="0" borderId="0"/>
    <xf numFmtId="4" fontId="23" fillId="93"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6" borderId="49" applyNumberFormat="0" applyProtection="0">
      <alignment horizontal="right" vertical="center"/>
    </xf>
    <xf numFmtId="0" fontId="9" fillId="0" borderId="0"/>
    <xf numFmtId="0" fontId="9" fillId="0" borderId="0"/>
    <xf numFmtId="4" fontId="23" fillId="56"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116" borderId="51" applyNumberFormat="0" applyProtection="0">
      <alignment horizontal="left" vertical="center" indent="1"/>
    </xf>
    <xf numFmtId="0" fontId="9" fillId="0" borderId="0"/>
    <xf numFmtId="0" fontId="9" fillId="0" borderId="0"/>
    <xf numFmtId="4" fontId="23" fillId="116" borderId="5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4" fontId="9" fillId="54" borderId="5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71" fillId="54" borderId="0" applyNumberFormat="0" applyProtection="0">
      <alignment horizontal="left" vertical="center" indent="1"/>
    </xf>
    <xf numFmtId="0" fontId="9" fillId="0" borderId="0"/>
    <xf numFmtId="0" fontId="9" fillId="0" borderId="0"/>
    <xf numFmtId="4" fontId="9" fillId="54" borderId="5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2" borderId="49" applyNumberFormat="0" applyProtection="0">
      <alignment horizontal="right" vertical="center"/>
    </xf>
    <xf numFmtId="0" fontId="9" fillId="0" borderId="0"/>
    <xf numFmtId="0" fontId="9" fillId="0" borderId="0"/>
    <xf numFmtId="4" fontId="23" fillId="42" borderId="32" applyNumberFormat="0" applyProtection="0">
      <alignment horizontal="right" vertical="center"/>
    </xf>
    <xf numFmtId="0" fontId="9" fillId="0" borderId="0"/>
    <xf numFmtId="4" fontId="23" fillId="42" borderId="32" applyNumberFormat="0" applyProtection="0">
      <alignment horizontal="right" vertical="center"/>
    </xf>
    <xf numFmtId="0" fontId="9" fillId="0" borderId="0"/>
    <xf numFmtId="4" fontId="23" fillId="42"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117" borderId="50" applyNumberFormat="0" applyProtection="0">
      <alignment horizontal="left" vertical="center" indent="1"/>
    </xf>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42" borderId="50" applyNumberFormat="0" applyProtection="0">
      <alignment horizontal="left" vertical="center" indent="1"/>
    </xf>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54"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0" borderId="0"/>
    <xf numFmtId="0" fontId="9" fillId="0" borderId="0"/>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54"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4"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49" applyNumberFormat="0" applyProtection="0">
      <alignment horizontal="left" vertical="top" indent="1"/>
    </xf>
    <xf numFmtId="0" fontId="9" fillId="0" borderId="0"/>
    <xf numFmtId="0" fontId="9" fillId="0" borderId="0"/>
    <xf numFmtId="0" fontId="9" fillId="0" borderId="0"/>
    <xf numFmtId="0" fontId="9" fillId="0" borderId="0"/>
    <xf numFmtId="0" fontId="9" fillId="54" borderId="49" applyNumberFormat="0" applyProtection="0">
      <alignment horizontal="left" vertical="top" indent="1"/>
    </xf>
    <xf numFmtId="0" fontId="9" fillId="0" borderId="0"/>
    <xf numFmtId="0" fontId="9" fillId="0" borderId="0"/>
    <xf numFmtId="0" fontId="9" fillId="0" borderId="0"/>
    <xf numFmtId="0" fontId="9" fillId="0" borderId="0"/>
    <xf numFmtId="0" fontId="9" fillId="54" borderId="49" applyNumberFormat="0" applyProtection="0">
      <alignment horizontal="left" vertical="top" indent="1"/>
    </xf>
    <xf numFmtId="0" fontId="9" fillId="0" borderId="0"/>
    <xf numFmtId="0" fontId="9" fillId="0" borderId="0"/>
    <xf numFmtId="0" fontId="9" fillId="0" borderId="0"/>
    <xf numFmtId="0" fontId="9" fillId="0" borderId="0"/>
    <xf numFmtId="0" fontId="9" fillId="54" borderId="49" applyNumberFormat="0" applyProtection="0">
      <alignment horizontal="left" vertical="top" indent="1"/>
    </xf>
    <xf numFmtId="0" fontId="9" fillId="0" borderId="0"/>
    <xf numFmtId="0" fontId="9" fillId="0" borderId="0"/>
    <xf numFmtId="0" fontId="9" fillId="0" borderId="0"/>
    <xf numFmtId="0" fontId="9" fillId="0" borderId="0"/>
    <xf numFmtId="0" fontId="9" fillId="54"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9" fillId="42" borderId="49" applyNumberFormat="0" applyProtection="0">
      <alignment horizontal="left" vertical="center" indent="1"/>
    </xf>
    <xf numFmtId="0" fontId="9" fillId="0" borderId="0"/>
    <xf numFmtId="0" fontId="37" fillId="102" borderId="32"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42"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2"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49"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9"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9" applyNumberFormat="0" applyProtection="0">
      <alignment horizontal="left" vertical="top" indent="1"/>
    </xf>
    <xf numFmtId="0" fontId="9" fillId="0" borderId="0"/>
    <xf numFmtId="0" fontId="9" fillId="0" borderId="0"/>
    <xf numFmtId="0" fontId="9" fillId="0" borderId="0"/>
    <xf numFmtId="0" fontId="9" fillId="0" borderId="0"/>
    <xf numFmtId="0" fontId="9" fillId="42" borderId="49" applyNumberFormat="0" applyProtection="0">
      <alignment horizontal="left" vertical="top" indent="1"/>
    </xf>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4" fontId="172" fillId="46" borderId="49"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69" fillId="105" borderId="4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72" fillId="57" borderId="49"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172" fillId="46"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4" fontId="23" fillId="0" borderId="32" applyNumberFormat="0" applyProtection="0">
      <alignment horizontal="right" vertical="center"/>
    </xf>
    <xf numFmtId="0" fontId="9" fillId="0" borderId="0"/>
    <xf numFmtId="4" fontId="23" fillId="0" borderId="32" applyNumberFormat="0" applyProtection="0">
      <alignment horizontal="right" vertical="center"/>
    </xf>
    <xf numFmtId="0" fontId="9" fillId="0" borderId="0"/>
    <xf numFmtId="4" fontId="23" fillId="0"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69" fillId="6"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23" fillId="62" borderId="32" applyNumberFormat="0" applyProtection="0">
      <alignment horizontal="left" vertical="center" indent="1"/>
    </xf>
    <xf numFmtId="0" fontId="9" fillId="0" borderId="0"/>
    <xf numFmtId="4" fontId="23" fillId="62" borderId="32" applyNumberFormat="0" applyProtection="0">
      <alignment horizontal="left" vertical="center" indent="1"/>
    </xf>
    <xf numFmtId="0" fontId="9" fillId="0" borderId="0"/>
    <xf numFmtId="4" fontId="23" fillId="62" borderId="3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172" fillId="42" borderId="49"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73" fillId="106" borderId="5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4" fontId="174" fillId="48" borderId="3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40" fontId="175" fillId="0" borderId="0" applyBorder="0">
      <alignment horizontal="right"/>
    </xf>
    <xf numFmtId="0" fontId="69" fillId="0" borderId="0"/>
    <xf numFmtId="0" fontId="9" fillId="0" borderId="0"/>
    <xf numFmtId="0" fontId="9" fillId="0" borderId="0"/>
    <xf numFmtId="0" fontId="9" fillId="0" borderId="0"/>
    <xf numFmtId="0" fontId="9" fillId="0" borderId="0"/>
    <xf numFmtId="0" fontId="69" fillId="0" borderId="0"/>
    <xf numFmtId="184" fontId="176" fillId="0" borderId="0" applyNumberFormat="0" applyFill="0" applyBorder="0" applyAlignment="0" applyProtection="0"/>
    <xf numFmtId="186" fontId="55" fillId="0" borderId="0" applyNumberFormat="0" applyFill="0" applyBorder="0" applyAlignment="0" applyProtection="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184" fontId="177" fillId="0" borderId="0" applyNumberFormat="0" applyFill="0" applyBorder="0" applyAlignment="0" applyProtection="0"/>
    <xf numFmtId="0" fontId="9" fillId="0" borderId="0"/>
    <xf numFmtId="0" fontId="69" fillId="0" borderId="0"/>
    <xf numFmtId="184" fontId="177" fillId="0" borderId="0" applyNumberFormat="0" applyFill="0" applyBorder="0" applyAlignment="0" applyProtection="0"/>
    <xf numFmtId="184" fontId="177" fillId="0" borderId="0" applyNumberFormat="0" applyFill="0" applyBorder="0" applyAlignment="0" applyProtection="0"/>
    <xf numFmtId="186" fontId="56" fillId="0" borderId="0" applyNumberFormat="0" applyFill="0" applyBorder="0" applyAlignment="0" applyProtection="0"/>
    <xf numFmtId="0" fontId="9" fillId="0" borderId="0"/>
    <xf numFmtId="0" fontId="69" fillId="0" borderId="0"/>
    <xf numFmtId="186" fontId="56" fillId="0" borderId="0" applyNumberFormat="0" applyFill="0" applyBorder="0" applyAlignment="0" applyProtection="0"/>
    <xf numFmtId="0" fontId="9" fillId="0" borderId="0"/>
    <xf numFmtId="0" fontId="69" fillId="0" borderId="0"/>
    <xf numFmtId="0" fontId="9" fillId="0" borderId="0"/>
    <xf numFmtId="0" fontId="69" fillId="0" borderId="0"/>
    <xf numFmtId="184" fontId="177" fillId="0" borderId="0" applyNumberFormat="0" applyFill="0" applyBorder="0" applyAlignment="0" applyProtection="0"/>
    <xf numFmtId="184" fontId="177" fillId="0" borderId="0" applyNumberFormat="0" applyFill="0" applyBorder="0" applyAlignment="0" applyProtection="0"/>
    <xf numFmtId="184" fontId="177" fillId="0" borderId="0" applyNumberFormat="0" applyFill="0" applyBorder="0" applyAlignment="0" applyProtection="0"/>
    <xf numFmtId="184" fontId="177" fillId="0" borderId="0" applyNumberFormat="0" applyFill="0" applyBorder="0" applyAlignment="0" applyProtection="0"/>
    <xf numFmtId="0" fontId="9" fillId="0" borderId="0"/>
    <xf numFmtId="0" fontId="69" fillId="0" borderId="0"/>
    <xf numFmtId="185" fontId="178" fillId="0" borderId="0" applyNumberFormat="0" applyFill="0" applyBorder="0" applyAlignment="0" applyProtection="0"/>
    <xf numFmtId="179" fontId="179" fillId="0" borderId="0"/>
    <xf numFmtId="0" fontId="9" fillId="0" borderId="0"/>
    <xf numFmtId="0" fontId="9" fillId="0" borderId="0"/>
    <xf numFmtId="0" fontId="9" fillId="0" borderId="0"/>
    <xf numFmtId="0" fontId="9" fillId="0" borderId="0"/>
    <xf numFmtId="0" fontId="69" fillId="0" borderId="0"/>
    <xf numFmtId="184" fontId="180" fillId="0" borderId="38" applyNumberFormat="0" applyFill="0" applyAlignment="0" applyProtection="0"/>
    <xf numFmtId="186" fontId="46" fillId="0" borderId="20" applyNumberFormat="0" applyFill="0" applyAlignment="0" applyProtection="0"/>
    <xf numFmtId="0" fontId="9" fillId="0" borderId="0"/>
    <xf numFmtId="0" fontId="9" fillId="0" borderId="0"/>
    <xf numFmtId="0" fontId="181" fillId="0" borderId="39" applyNumberFormat="0" applyFill="0" applyAlignment="0" applyProtection="0"/>
    <xf numFmtId="0" fontId="181" fillId="0" borderId="39" applyNumberFormat="0" applyFill="0" applyAlignment="0" applyProtection="0"/>
    <xf numFmtId="0" fontId="182" fillId="0" borderId="20" applyNumberFormat="0" applyFill="0" applyAlignment="0" applyProtection="0"/>
    <xf numFmtId="0" fontId="69" fillId="0" borderId="0"/>
    <xf numFmtId="0" fontId="9" fillId="0" borderId="0"/>
    <xf numFmtId="0" fontId="9" fillId="0" borderId="0"/>
    <xf numFmtId="0" fontId="125" fillId="0" borderId="39" applyNumberFormat="0" applyFill="0" applyAlignment="0" applyProtection="0"/>
    <xf numFmtId="0" fontId="69" fillId="0" borderId="0"/>
    <xf numFmtId="0" fontId="125" fillId="0" borderId="39" applyNumberFormat="0" applyFill="0" applyAlignment="0" applyProtection="0"/>
    <xf numFmtId="0" fontId="125" fillId="0" borderId="39" applyNumberFormat="0" applyFill="0" applyAlignment="0" applyProtection="0"/>
    <xf numFmtId="0" fontId="46" fillId="0" borderId="20" applyNumberFormat="0" applyFill="0" applyAlignment="0" applyProtection="0"/>
    <xf numFmtId="0" fontId="125" fillId="0" borderId="37"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184" fontId="183" fillId="0" borderId="0" applyNumberFormat="0" applyFill="0" applyBorder="0" applyAlignment="0" applyProtection="0"/>
    <xf numFmtId="184" fontId="183" fillId="0" borderId="0" applyNumberFormat="0" applyFill="0" applyBorder="0" applyAlignment="0" applyProtection="0"/>
    <xf numFmtId="184" fontId="183" fillId="0" borderId="0" applyNumberFormat="0" applyFill="0" applyBorder="0" applyAlignment="0" applyProtection="0"/>
    <xf numFmtId="0" fontId="9" fillId="0" borderId="0"/>
    <xf numFmtId="0" fontId="9" fillId="0" borderId="0"/>
    <xf numFmtId="0" fontId="9" fillId="0" borderId="0"/>
    <xf numFmtId="0" fontId="9" fillId="0" borderId="0"/>
    <xf numFmtId="0" fontId="69" fillId="0" borderId="0"/>
    <xf numFmtId="184" fontId="184" fillId="0" borderId="40" applyNumberFormat="0" applyFill="0" applyAlignment="0" applyProtection="0"/>
    <xf numFmtId="186" fontId="47" fillId="0" borderId="21" applyNumberFormat="0" applyFill="0" applyAlignment="0" applyProtection="0"/>
    <xf numFmtId="0" fontId="9" fillId="0" borderId="0"/>
    <xf numFmtId="0" fontId="9" fillId="0" borderId="0"/>
    <xf numFmtId="0" fontId="185" fillId="0" borderId="41" applyNumberFormat="0" applyFill="0" applyAlignment="0" applyProtection="0"/>
    <xf numFmtId="0" fontId="185" fillId="0" borderId="41" applyNumberFormat="0" applyFill="0" applyAlignment="0" applyProtection="0"/>
    <xf numFmtId="0" fontId="186" fillId="0" borderId="21" applyNumberFormat="0" applyFill="0" applyAlignment="0" applyProtection="0"/>
    <xf numFmtId="0" fontId="69" fillId="0" borderId="0"/>
    <xf numFmtId="0" fontId="9" fillId="0" borderId="0"/>
    <xf numFmtId="0" fontId="9" fillId="0" borderId="0"/>
    <xf numFmtId="0" fontId="127" fillId="0" borderId="41" applyNumberFormat="0" applyFill="0" applyAlignment="0" applyProtection="0"/>
    <xf numFmtId="0" fontId="69" fillId="0" borderId="0"/>
    <xf numFmtId="0" fontId="127" fillId="0" borderId="41" applyNumberFormat="0" applyFill="0" applyAlignment="0" applyProtection="0"/>
    <xf numFmtId="0" fontId="127" fillId="0" borderId="41" applyNumberFormat="0" applyFill="0" applyAlignment="0" applyProtection="0"/>
    <xf numFmtId="0" fontId="47" fillId="0" borderId="21" applyNumberFormat="0" applyFill="0" applyAlignment="0" applyProtection="0"/>
    <xf numFmtId="0" fontId="127" fillId="0" borderId="52"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184" fontId="114" fillId="0" borderId="43" applyNumberFormat="0" applyFill="0" applyAlignment="0" applyProtection="0"/>
    <xf numFmtId="186" fontId="48" fillId="0" borderId="22" applyNumberFormat="0" applyFill="0" applyAlignment="0" applyProtection="0"/>
    <xf numFmtId="0" fontId="9" fillId="0" borderId="0"/>
    <xf numFmtId="0" fontId="9" fillId="0" borderId="0"/>
    <xf numFmtId="0" fontId="115" fillId="0" borderId="44" applyNumberFormat="0" applyFill="0" applyAlignment="0" applyProtection="0"/>
    <xf numFmtId="0" fontId="115" fillId="0" borderId="44" applyNumberFormat="0" applyFill="0" applyAlignment="0" applyProtection="0"/>
    <xf numFmtId="0" fontId="116" fillId="0" borderId="22" applyNumberFormat="0" applyFill="0" applyAlignment="0" applyProtection="0"/>
    <xf numFmtId="0" fontId="69" fillId="0" borderId="0"/>
    <xf numFmtId="0" fontId="9" fillId="0" borderId="0"/>
    <xf numFmtId="0" fontId="9" fillId="0" borderId="0"/>
    <xf numFmtId="0" fontId="113" fillId="0" borderId="44" applyNumberFormat="0" applyFill="0" applyAlignment="0" applyProtection="0"/>
    <xf numFmtId="0" fontId="69" fillId="0" borderId="0"/>
    <xf numFmtId="0" fontId="113" fillId="0" borderId="44" applyNumberFormat="0" applyFill="0" applyAlignment="0" applyProtection="0"/>
    <xf numFmtId="0" fontId="113" fillId="0" borderId="44" applyNumberFormat="0" applyFill="0" applyAlignment="0" applyProtection="0"/>
    <xf numFmtId="0" fontId="48" fillId="0" borderId="22" applyNumberFormat="0" applyFill="0" applyAlignment="0" applyProtection="0"/>
    <xf numFmtId="0" fontId="113" fillId="0" borderId="53"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184" fontId="183" fillId="0" borderId="0" applyNumberFormat="0" applyFill="0" applyBorder="0" applyAlignment="0" applyProtection="0"/>
    <xf numFmtId="184" fontId="183" fillId="0" borderId="0" applyNumberFormat="0" applyFill="0" applyBorder="0" applyAlignment="0" applyProtection="0"/>
    <xf numFmtId="186" fontId="57" fillId="0" borderId="0" applyNumberFormat="0" applyFill="0" applyBorder="0" applyAlignment="0" applyProtection="0"/>
    <xf numFmtId="0" fontId="9" fillId="0" borderId="0"/>
    <xf numFmtId="0" fontId="69" fillId="0" borderId="0"/>
    <xf numFmtId="0" fontId="9" fillId="0" borderId="0"/>
    <xf numFmtId="0" fontId="69" fillId="0" borderId="0"/>
    <xf numFmtId="0" fontId="9" fillId="0" borderId="0"/>
    <xf numFmtId="0" fontId="69" fillId="0" borderId="0"/>
    <xf numFmtId="184" fontId="183" fillId="0" borderId="0" applyNumberFormat="0" applyFill="0" applyBorder="0" applyAlignment="0" applyProtection="0"/>
    <xf numFmtId="184" fontId="183" fillId="0" borderId="0" applyNumberFormat="0" applyFill="0" applyBorder="0" applyAlignment="0" applyProtection="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192" fontId="110" fillId="0" borderId="54">
      <protection locked="0"/>
    </xf>
    <xf numFmtId="0" fontId="9" fillId="0" borderId="0"/>
    <xf numFmtId="0" fontId="9" fillId="0" borderId="0"/>
    <xf numFmtId="0" fontId="6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0" fontId="9" fillId="0" borderId="0"/>
    <xf numFmtId="0" fontId="69" fillId="0" borderId="0"/>
    <xf numFmtId="0" fontId="9" fillId="0" borderId="0"/>
    <xf numFmtId="0" fontId="69" fillId="0" borderId="0"/>
    <xf numFmtId="0" fontId="187" fillId="0" borderId="55" applyNumberFormat="0" applyFill="0" applyAlignment="0" applyProtection="0"/>
    <xf numFmtId="0" fontId="187" fillId="0" borderId="28" applyNumberFormat="0" applyFill="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69" fillId="0" borderId="0"/>
    <xf numFmtId="0" fontId="69" fillId="0" borderId="0"/>
    <xf numFmtId="0" fontId="6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185" fontId="176" fillId="0" borderId="0" applyNumberFormat="0" applyFill="0" applyBorder="0" applyAlignment="0" applyProtection="0"/>
    <xf numFmtId="0" fontId="39" fillId="0" borderId="0"/>
    <xf numFmtId="217"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61"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61"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0" borderId="0"/>
    <xf numFmtId="212" fontId="11" fillId="0" borderId="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0"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53"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5"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50" borderId="14" applyNumberFormat="0" applyFont="0" applyAlignment="0" applyProtection="0"/>
    <xf numFmtId="212" fontId="11" fillId="50" borderId="14" applyNumberFormat="0" applyFont="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78"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7"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0"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50" borderId="14" applyNumberFormat="0" applyFont="0" applyAlignment="0" applyProtection="0"/>
    <xf numFmtId="212" fontId="11" fillId="50" borderId="14" applyNumberFormat="0" applyFont="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0"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0" borderId="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2"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14" applyNumberFormat="0" applyFont="0" applyAlignment="0" applyProtection="0"/>
    <xf numFmtId="212" fontId="11" fillId="50" borderId="14" applyNumberFormat="0" applyFont="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0"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62"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45"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91"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11" fillId="56"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212" fontId="9" fillId="0" borderId="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212" fontId="9" fillId="0" borderId="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8" fillId="21" borderId="0" applyNumberFormat="0" applyBorder="0" applyAlignment="0" applyProtection="0"/>
    <xf numFmtId="185" fontId="67" fillId="51"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0" fontId="68" fillId="25" borderId="0" applyNumberFormat="0" applyBorder="0" applyAlignment="0" applyProtection="0"/>
    <xf numFmtId="212" fontId="9" fillId="0" borderId="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212" fontId="9" fillId="0" borderId="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8" fillId="25" borderId="0" applyNumberFormat="0" applyBorder="0" applyAlignment="0" applyProtection="0"/>
    <xf numFmtId="185" fontId="67" fillId="91"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212" fontId="9" fillId="0" borderId="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212" fontId="9" fillId="0" borderId="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8" fillId="29" borderId="0" applyNumberFormat="0" applyBorder="0" applyAlignment="0" applyProtection="0"/>
    <xf numFmtId="185" fontId="67" fillId="58"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212" fontId="9" fillId="0" borderId="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212" fontId="9" fillId="0" borderId="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8" fillId="33" borderId="0" applyNumberFormat="0" applyBorder="0" applyAlignment="0" applyProtection="0"/>
    <xf numFmtId="185" fontId="67" fillId="45"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212" fontId="9" fillId="0" borderId="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212" fontId="9" fillId="0" borderId="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8" fillId="37" borderId="0" applyNumberFormat="0" applyBorder="0" applyAlignment="0" applyProtection="0"/>
    <xf numFmtId="185" fontId="67" fillId="5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212" fontId="9" fillId="0" borderId="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212" fontId="9" fillId="0" borderId="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8" fillId="41" borderId="0" applyNumberFormat="0" applyBorder="0" applyAlignment="0" applyProtection="0"/>
    <xf numFmtId="185" fontId="67" fillId="44"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0" fontId="73" fillId="11" borderId="0" applyNumberFormat="0" applyBorder="0" applyAlignment="0" applyProtection="0"/>
    <xf numFmtId="212" fontId="9" fillId="0" borderId="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212" fontId="9" fillId="0" borderId="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3" fillId="11" borderId="0" applyNumberFormat="0" applyBorder="0" applyAlignment="0" applyProtection="0"/>
    <xf numFmtId="185" fontId="72" fillId="51"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7" fillId="94" borderId="31" applyNumberFormat="0" applyAlignment="0" applyProtection="0"/>
    <xf numFmtId="212" fontId="9" fillId="0" borderId="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0" fontId="92" fillId="15" borderId="23" applyNumberFormat="0" applyAlignment="0" applyProtection="0"/>
    <xf numFmtId="212" fontId="9" fillId="0" borderId="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212" fontId="9" fillId="0" borderId="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92" fillId="15" borderId="23" applyNumberFormat="0" applyAlignment="0" applyProtection="0"/>
    <xf numFmtId="185" fontId="111" fillId="48" borderId="31"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0" fontId="188" fillId="16" borderId="26" applyNumberFormat="0" applyAlignment="0" applyProtection="0"/>
    <xf numFmtId="212" fontId="9" fillId="0" borderId="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212" fontId="9" fillId="0" borderId="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188" fillId="16" borderId="26" applyNumberFormat="0" applyAlignment="0" applyProtection="0"/>
    <xf numFmtId="185" fontId="94" fillId="96" borderId="33" applyNumberFormat="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0" fontId="97" fillId="0" borderId="25" applyNumberFormat="0" applyFill="0" applyAlignment="0" applyProtection="0"/>
    <xf numFmtId="212" fontId="9" fillId="0" borderId="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212" fontId="9" fillId="0" borderId="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97" fillId="0" borderId="25" applyNumberFormat="0" applyFill="0" applyAlignment="0" applyProtection="0"/>
    <xf numFmtId="185" fontId="11" fillId="0" borderId="56" applyNumberFormat="0" applyFill="0" applyAlignment="0" applyProtection="0"/>
    <xf numFmtId="212" fontId="9" fillId="0" borderId="0"/>
    <xf numFmtId="43" fontId="23"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0" fontId="116" fillId="0" borderId="0" applyNumberFormat="0" applyFill="0" applyBorder="0" applyAlignment="0" applyProtection="0"/>
    <xf numFmtId="212" fontId="9" fillId="0" borderId="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212" fontId="9" fillId="0" borderId="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6" fillId="0" borderId="0" applyNumberFormat="0" applyFill="0" applyBorder="0" applyAlignment="0" applyProtection="0"/>
    <xf numFmtId="185" fontId="113" fillId="0" borderId="0" applyNumberFormat="0" applyFill="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0" fontId="68" fillId="18" borderId="0" applyNumberFormat="0" applyBorder="0" applyAlignment="0" applyProtection="0"/>
    <xf numFmtId="212" fontId="9" fillId="0" borderId="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212" fontId="9" fillId="0" borderId="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8" fillId="18" borderId="0" applyNumberFormat="0" applyBorder="0" applyAlignment="0" applyProtection="0"/>
    <xf numFmtId="185" fontId="67" fillId="118"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0" fontId="68" fillId="22" borderId="0" applyNumberFormat="0" applyBorder="0" applyAlignment="0" applyProtection="0"/>
    <xf numFmtId="212" fontId="9" fillId="0" borderId="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212" fontId="9" fillId="0" borderId="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8" fillId="22" borderId="0" applyNumberFormat="0" applyBorder="0" applyAlignment="0" applyProtection="0"/>
    <xf numFmtId="185" fontId="67" fillId="91"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0" fontId="68" fillId="26" borderId="0" applyNumberFormat="0" applyBorder="0" applyAlignment="0" applyProtection="0"/>
    <xf numFmtId="212" fontId="9" fillId="0" borderId="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212" fontId="9" fillId="0" borderId="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8" fillId="26" borderId="0" applyNumberFormat="0" applyBorder="0" applyAlignment="0" applyProtection="0"/>
    <xf numFmtId="185" fontId="67" fillId="58"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0" fontId="68" fillId="30" borderId="0" applyNumberFormat="0" applyBorder="0" applyAlignment="0" applyProtection="0"/>
    <xf numFmtId="212" fontId="9" fillId="0" borderId="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212" fontId="9" fillId="0" borderId="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8" fillId="30" borderId="0" applyNumberFormat="0" applyBorder="0" applyAlignment="0" applyProtection="0"/>
    <xf numFmtId="185" fontId="67" fillId="5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0" fontId="68" fillId="34" borderId="0" applyNumberFormat="0" applyBorder="0" applyAlignment="0" applyProtection="0"/>
    <xf numFmtId="212" fontId="9" fillId="0" borderId="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212" fontId="9" fillId="0" borderId="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8" fillId="34" borderId="0" applyNumberFormat="0" applyBorder="0" applyAlignment="0" applyProtection="0"/>
    <xf numFmtId="185" fontId="67" fillId="62"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0" fontId="68" fillId="38" borderId="0" applyNumberFormat="0" applyBorder="0" applyAlignment="0" applyProtection="0"/>
    <xf numFmtId="212" fontId="9" fillId="0" borderId="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212" fontId="9" fillId="0" borderId="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8" fillId="38" borderId="0" applyNumberFormat="0" applyBorder="0" applyAlignment="0" applyProtection="0"/>
    <xf numFmtId="185" fontId="67" fillId="119" borderId="0" applyNumberFormat="0" applyBorder="0" applyAlignment="0" applyProtection="0"/>
    <xf numFmtId="212" fontId="9" fillId="0" borderId="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0" fontId="189" fillId="14" borderId="23" applyNumberFormat="0" applyAlignment="0" applyProtection="0"/>
    <xf numFmtId="212" fontId="9" fillId="0" borderId="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212" fontId="9" fillId="0" borderId="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89" fillId="14" borderId="23" applyNumberFormat="0" applyAlignment="0" applyProtection="0"/>
    <xf numFmtId="185" fontId="119" fillId="108" borderId="31"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0" fontId="135" fillId="12" borderId="0" applyNumberFormat="0" applyBorder="0" applyAlignment="0" applyProtection="0"/>
    <xf numFmtId="212" fontId="9" fillId="0" borderId="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212" fontId="9" fillId="0" borderId="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5" fillId="12" borderId="0" applyNumberFormat="0" applyBorder="0" applyAlignment="0" applyProtection="0"/>
    <xf numFmtId="185" fontId="134" fillId="49"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23"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43" fontId="39"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8" fontId="37" fillId="0" borderId="0" applyFont="0" applyFill="0" applyBorder="0" applyAlignment="0" applyProtection="0"/>
    <xf numFmtId="212" fontId="9" fillId="0" borderId="0"/>
    <xf numFmtId="212" fontId="9" fillId="0" borderId="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0" fontId="143" fillId="13" borderId="0" applyNumberFormat="0" applyBorder="0" applyAlignment="0" applyProtection="0"/>
    <xf numFmtId="212" fontId="9" fillId="0" borderId="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212" fontId="9" fillId="0" borderId="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43" fillId="13" borderId="0" applyNumberFormat="0" applyBorder="0" applyAlignment="0" applyProtection="0"/>
    <xf numFmtId="185" fontId="190" fillId="108"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3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8" fillId="0" borderId="0"/>
    <xf numFmtId="185" fontId="8" fillId="0" borderId="0"/>
    <xf numFmtId="185"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8" fillId="0" borderId="0"/>
    <xf numFmtId="0" fontId="8" fillId="0" borderId="0"/>
    <xf numFmtId="0" fontId="8" fillId="0" borderId="0"/>
    <xf numFmtId="212" fontId="9" fillId="0" borderId="0"/>
    <xf numFmtId="212"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8" fillId="0" borderId="0"/>
    <xf numFmtId="212"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192"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7" fontId="8" fillId="0" borderId="0"/>
    <xf numFmtId="217" fontId="8" fillId="0" borderId="0"/>
    <xf numFmtId="0" fontId="8" fillId="0" borderId="0"/>
    <xf numFmtId="0" fontId="8"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197" fontId="23"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37"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9"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39"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3" fontId="9" fillId="0" borderId="0" applyFont="0" applyFill="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0" fontId="166" fillId="15" borderId="24" applyNumberFormat="0" applyAlignment="0" applyProtection="0"/>
    <xf numFmtId="212" fontId="9" fillId="0" borderId="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212" fontId="9" fillId="0" borderId="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66" fillId="15" borderId="24" applyNumberFormat="0" applyAlignment="0" applyProtection="0"/>
    <xf numFmtId="185" fontId="152" fillId="48" borderId="47"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0" fontId="193" fillId="0" borderId="0" applyNumberFormat="0" applyFill="0" applyBorder="0" applyAlignment="0" applyProtection="0"/>
    <xf numFmtId="212" fontId="9" fillId="0" borderId="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212" fontId="9" fillId="0" borderId="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76"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0" fontId="194" fillId="0" borderId="0" applyNumberFormat="0" applyFill="0" applyBorder="0" applyAlignment="0" applyProtection="0"/>
    <xf numFmtId="212" fontId="9" fillId="0" borderId="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212" fontId="9" fillId="0" borderId="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94" fillId="0" borderId="0" applyNumberFormat="0" applyFill="0" applyBorder="0" applyAlignment="0" applyProtection="0"/>
    <xf numFmtId="185" fontId="177" fillId="0" borderId="0" applyNumberFormat="0" applyFill="0" applyBorder="0" applyAlignment="0" applyProtection="0"/>
    <xf numFmtId="212" fontId="9" fillId="0" borderId="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0" fontId="182" fillId="0" borderId="20" applyNumberFormat="0" applyFill="0" applyAlignment="0" applyProtection="0"/>
    <xf numFmtId="212" fontId="9" fillId="0" borderId="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212" fontId="9" fillId="0" borderId="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82" fillId="0" borderId="20" applyNumberFormat="0" applyFill="0" applyAlignment="0" applyProtection="0"/>
    <xf numFmtId="185" fontId="125" fillId="0" borderId="57" applyNumberFormat="0" applyFill="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0" fontId="186" fillId="0" borderId="21" applyNumberFormat="0" applyFill="0" applyAlignment="0" applyProtection="0"/>
    <xf numFmtId="212" fontId="9" fillId="0" borderId="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212" fontId="9" fillId="0" borderId="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86" fillId="0" borderId="21" applyNumberFormat="0" applyFill="0" applyAlignment="0" applyProtection="0"/>
    <xf numFmtId="185" fontId="127" fillId="0" borderId="58" applyNumberFormat="0" applyFill="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0" fontId="116" fillId="0" borderId="22" applyNumberFormat="0" applyFill="0" applyAlignment="0" applyProtection="0"/>
    <xf numFmtId="212" fontId="9" fillId="0" borderId="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212" fontId="9" fillId="0" borderId="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6" fillId="0" borderId="22" applyNumberFormat="0" applyFill="0" applyAlignment="0" applyProtection="0"/>
    <xf numFmtId="185" fontId="113" fillId="0" borderId="59" applyNumberFormat="0" applyFill="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212" fontId="9" fillId="0" borderId="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57" fillId="0" borderId="0" applyNumberFormat="0" applyFill="0" applyBorder="0" applyAlignment="0" applyProtection="0"/>
    <xf numFmtId="185" fontId="178" fillId="0" borderId="0" applyNumberFormat="0" applyFill="0" applyBorder="0" applyAlignment="0" applyProtection="0"/>
    <xf numFmtId="0" fontId="57" fillId="0" borderId="0" applyNumberFormat="0" applyFill="0" applyBorder="0" applyAlignment="0" applyProtection="0"/>
    <xf numFmtId="185" fontId="178" fillId="0" borderId="0" applyNumberFormat="0" applyFill="0" applyBorder="0" applyAlignment="0" applyProtection="0"/>
    <xf numFmtId="212" fontId="9" fillId="0" borderId="0"/>
    <xf numFmtId="212" fontId="9" fillId="0" borderId="0"/>
    <xf numFmtId="212"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95" fillId="0" borderId="0"/>
    <xf numFmtId="0" fontId="8" fillId="0" borderId="0"/>
    <xf numFmtId="170" fontId="8" fillId="0" borderId="0" applyFont="0" applyFill="0" applyBorder="0" applyAlignment="0" applyProtection="0"/>
    <xf numFmtId="0" fontId="8" fillId="0" borderId="0"/>
    <xf numFmtId="170" fontId="8" fillId="0" borderId="0" applyFont="0" applyFill="0" applyBorder="0" applyAlignment="0" applyProtection="0"/>
    <xf numFmtId="0" fontId="9" fillId="0" borderId="0"/>
    <xf numFmtId="174" fontId="9" fillId="0" borderId="0" applyFont="0" applyFill="0" applyBorder="0" applyAlignment="0" applyProtection="0"/>
    <xf numFmtId="0" fontId="57" fillId="0" borderId="0" applyNumberFormat="0" applyFill="0" applyBorder="0" applyAlignment="0" applyProtection="0"/>
    <xf numFmtId="0" fontId="30" fillId="0" borderId="0"/>
    <xf numFmtId="0" fontId="23" fillId="109" borderId="0"/>
    <xf numFmtId="9" fontId="9" fillId="0" borderId="0" applyFont="0" applyFill="0" applyBorder="0" applyAlignment="0" applyProtection="0"/>
    <xf numFmtId="0" fontId="34" fillId="0" borderId="0"/>
    <xf numFmtId="0" fontId="23" fillId="109" borderId="0"/>
    <xf numFmtId="0" fontId="8" fillId="0" borderId="0"/>
    <xf numFmtId="0" fontId="23" fillId="109" borderId="0"/>
    <xf numFmtId="0" fontId="34" fillId="0" borderId="0"/>
    <xf numFmtId="174" fontId="9" fillId="0" borderId="0" applyFont="0" applyFill="0" applyBorder="0" applyAlignment="0" applyProtection="0"/>
    <xf numFmtId="174" fontId="9" fillId="0" borderId="0" applyFont="0" applyFill="0" applyBorder="0" applyAlignment="0" applyProtection="0"/>
    <xf numFmtId="0" fontId="142" fillId="89" borderId="0" applyNumberFormat="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48" borderId="45" applyNumberFormat="0">
      <protection locked="0"/>
    </xf>
    <xf numFmtId="0" fontId="9" fillId="48" borderId="45" applyNumberFormat="0">
      <protection locked="0"/>
    </xf>
    <xf numFmtId="4" fontId="63" fillId="46" borderId="49" applyNumberFormat="0" applyProtection="0">
      <alignment vertical="center"/>
    </xf>
    <xf numFmtId="4" fontId="197" fillId="46" borderId="49" applyNumberFormat="0" applyProtection="0">
      <alignment vertical="center"/>
    </xf>
    <xf numFmtId="4" fontId="63" fillId="46" borderId="49" applyNumberFormat="0" applyProtection="0">
      <alignment horizontal="left" vertical="center" indent="1"/>
    </xf>
    <xf numFmtId="0" fontId="63" fillId="46" borderId="49" applyNumberFormat="0" applyProtection="0">
      <alignment horizontal="left" vertical="top" indent="1"/>
    </xf>
    <xf numFmtId="4" fontId="63" fillId="117" borderId="49" applyNumberFormat="0" applyProtection="0">
      <alignment horizontal="right" vertical="center"/>
    </xf>
    <xf numFmtId="4" fontId="197" fillId="117" borderId="49" applyNumberFormat="0" applyProtection="0">
      <alignment horizontal="right" vertical="center"/>
    </xf>
    <xf numFmtId="4" fontId="63" fillId="42" borderId="49" applyNumberFormat="0" applyProtection="0">
      <alignment horizontal="left" vertical="center" indent="1"/>
    </xf>
    <xf numFmtId="0" fontId="63" fillId="42" borderId="49" applyNumberFormat="0" applyProtection="0">
      <alignment horizontal="left" vertical="top" indent="1"/>
    </xf>
    <xf numFmtId="4" fontId="198" fillId="106" borderId="0" applyNumberFormat="0" applyProtection="0">
      <alignment horizontal="left" vertical="center" indent="1"/>
    </xf>
    <xf numFmtId="4" fontId="196" fillId="117" borderId="49" applyNumberFormat="0" applyProtection="0">
      <alignment horizontal="right" vertical="center"/>
    </xf>
    <xf numFmtId="0" fontId="178" fillId="0" borderId="0" applyNumberFormat="0" applyFill="0" applyBorder="0" applyAlignment="0" applyProtection="0"/>
    <xf numFmtId="0" fontId="178" fillId="0" borderId="0" applyNumberFormat="0" applyFill="0" applyBorder="0" applyAlignment="0" applyProtection="0"/>
    <xf numFmtId="0" fontId="111" fillId="0" borderId="60" applyNumberFormat="0" applyFill="0" applyAlignment="0" applyProtection="0"/>
    <xf numFmtId="0" fontId="176" fillId="0" borderId="0" applyNumberFormat="0" applyFill="0" applyBorder="0" applyAlignment="0" applyProtection="0"/>
    <xf numFmtId="0" fontId="23" fillId="50" borderId="32" applyNumberFormat="0" applyProtection="0">
      <alignment horizontal="left" vertical="center" indent="1"/>
    </xf>
    <xf numFmtId="4" fontId="23" fillId="0" borderId="32" applyNumberFormat="0" applyProtection="0">
      <alignment horizontal="right" vertical="center"/>
    </xf>
    <xf numFmtId="174" fontId="9" fillId="0" borderId="0" applyFont="0" applyFill="0" applyBorder="0" applyAlignment="0" applyProtection="0"/>
    <xf numFmtId="0" fontId="57" fillId="0" borderId="0" applyNumberFormat="0" applyFill="0" applyBorder="0" applyAlignment="0" applyProtection="0"/>
    <xf numFmtId="0" fontId="30" fillId="0" borderId="0"/>
    <xf numFmtId="0" fontId="111" fillId="0" borderId="60" applyNumberFormat="0" applyFill="0" applyAlignment="0" applyProtection="0"/>
    <xf numFmtId="0" fontId="8" fillId="42" borderId="0" applyNumberFormat="0" applyBorder="0" applyAlignment="0" applyProtection="0"/>
    <xf numFmtId="0" fontId="11" fillId="43" borderId="0" applyNumberFormat="0" applyBorder="0" applyAlignment="0" applyProtection="0"/>
    <xf numFmtId="0" fontId="111" fillId="0" borderId="60" applyNumberFormat="0" applyFill="0" applyAlignment="0" applyProtection="0"/>
    <xf numFmtId="0" fontId="8" fillId="44" borderId="0" applyNumberFormat="0" applyBorder="0" applyAlignment="0" applyProtection="0"/>
    <xf numFmtId="0" fontId="11" fillId="45" borderId="0" applyNumberFormat="0" applyBorder="0" applyAlignment="0" applyProtection="0"/>
    <xf numFmtId="0" fontId="8" fillId="46" borderId="0" applyNumberFormat="0" applyBorder="0" applyAlignment="0" applyProtection="0"/>
    <xf numFmtId="0" fontId="11" fillId="47" borderId="0" applyNumberFormat="0" applyBorder="0" applyAlignment="0" applyProtection="0"/>
    <xf numFmtId="0" fontId="111" fillId="0" borderId="60" applyNumberFormat="0" applyFill="0" applyAlignment="0" applyProtection="0"/>
    <xf numFmtId="0" fontId="8" fillId="48" borderId="0" applyNumberFormat="0" applyBorder="0" applyAlignment="0" applyProtection="0"/>
    <xf numFmtId="0" fontId="11" fillId="49" borderId="0" applyNumberFormat="0" applyBorder="0" applyAlignment="0" applyProtection="0"/>
    <xf numFmtId="0" fontId="111" fillId="0" borderId="60" applyNumberFormat="0" applyFill="0" applyAlignment="0" applyProtection="0"/>
    <xf numFmtId="0" fontId="8" fillId="50" borderId="0" applyNumberFormat="0" applyBorder="0" applyAlignment="0" applyProtection="0"/>
    <xf numFmtId="0" fontId="11" fillId="51" borderId="0" applyNumberFormat="0" applyBorder="0" applyAlignment="0" applyProtection="0"/>
    <xf numFmtId="0" fontId="111" fillId="0" borderId="60" applyNumberFormat="0" applyFill="0" applyAlignment="0" applyProtection="0"/>
    <xf numFmtId="0" fontId="8" fillId="45" borderId="0" applyNumberFormat="0" applyBorder="0" applyAlignment="0" applyProtection="0"/>
    <xf numFmtId="0" fontId="11" fillId="52" borderId="0" applyNumberFormat="0" applyBorder="0" applyAlignment="0" applyProtection="0"/>
    <xf numFmtId="0" fontId="200" fillId="43" borderId="0" applyNumberFormat="0" applyBorder="0" applyAlignment="0" applyProtection="0"/>
    <xf numFmtId="0" fontId="8" fillId="43" borderId="0" applyNumberFormat="0" applyBorder="0" applyAlignment="0" applyProtection="0"/>
    <xf numFmtId="0" fontId="200" fillId="45" borderId="0" applyNumberFormat="0" applyBorder="0" applyAlignment="0" applyProtection="0"/>
    <xf numFmtId="0" fontId="8" fillId="45" borderId="0" applyNumberFormat="0" applyBorder="0" applyAlignment="0" applyProtection="0"/>
    <xf numFmtId="0" fontId="200" fillId="47" borderId="0" applyNumberFormat="0" applyBorder="0" applyAlignment="0" applyProtection="0"/>
    <xf numFmtId="0" fontId="8" fillId="47" borderId="0" applyNumberFormat="0" applyBorder="0" applyAlignment="0" applyProtection="0"/>
    <xf numFmtId="0" fontId="200" fillId="49" borderId="0" applyNumberFormat="0" applyBorder="0" applyAlignment="0" applyProtection="0"/>
    <xf numFmtId="0" fontId="8" fillId="49" borderId="0" applyNumberFormat="0" applyBorder="0" applyAlignment="0" applyProtection="0"/>
    <xf numFmtId="0" fontId="200" fillId="51" borderId="0" applyNumberFormat="0" applyBorder="0" applyAlignment="0" applyProtection="0"/>
    <xf numFmtId="0" fontId="8" fillId="50" borderId="0" applyNumberFormat="0" applyBorder="0" applyAlignment="0" applyProtection="0"/>
    <xf numFmtId="0" fontId="200" fillId="5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8" fillId="45" borderId="0" applyNumberFormat="0" applyBorder="0" applyAlignment="0" applyProtection="0"/>
    <xf numFmtId="0" fontId="111" fillId="0" borderId="60" applyNumberFormat="0" applyFill="0" applyAlignment="0" applyProtection="0"/>
    <xf numFmtId="0" fontId="8" fillId="54" borderId="0" applyNumberFormat="0" applyBorder="0" applyAlignment="0" applyProtection="0"/>
    <xf numFmtId="0" fontId="11" fillId="50" borderId="0" applyNumberFormat="0" applyBorder="0" applyAlignment="0" applyProtection="0"/>
    <xf numFmtId="0" fontId="111" fillId="0" borderId="60" applyNumberFormat="0" applyFill="0" applyAlignment="0" applyProtection="0"/>
    <xf numFmtId="0" fontId="8" fillId="24" borderId="0" applyNumberFormat="0" applyBorder="0" applyAlignment="0" applyProtection="0"/>
    <xf numFmtId="0" fontId="11" fillId="44" borderId="0" applyNumberFormat="0" applyBorder="0" applyAlignment="0" applyProtection="0"/>
    <xf numFmtId="0" fontId="111" fillId="0" borderId="60" applyNumberFormat="0" applyFill="0" applyAlignment="0" applyProtection="0"/>
    <xf numFmtId="0" fontId="8" fillId="55" borderId="0" applyNumberFormat="0" applyBorder="0" applyAlignment="0" applyProtection="0"/>
    <xf numFmtId="0" fontId="11" fillId="56" borderId="0" applyNumberFormat="0" applyBorder="0" applyAlignment="0" applyProtection="0"/>
    <xf numFmtId="0" fontId="111" fillId="0" borderId="60" applyNumberFormat="0" applyFill="0" applyAlignment="0" applyProtection="0"/>
    <xf numFmtId="0" fontId="8" fillId="57" borderId="0" applyNumberFormat="0" applyBorder="0" applyAlignment="0" applyProtection="0"/>
    <xf numFmtId="0" fontId="11" fillId="49" borderId="0" applyNumberFormat="0" applyBorder="0" applyAlignment="0" applyProtection="0"/>
    <xf numFmtId="0" fontId="111" fillId="0" borderId="60" applyNumberFormat="0" applyFill="0" applyAlignment="0" applyProtection="0"/>
    <xf numFmtId="0" fontId="8" fillId="54" borderId="0" applyNumberFormat="0" applyBorder="0" applyAlignment="0" applyProtection="0"/>
    <xf numFmtId="0" fontId="11" fillId="50" borderId="0" applyNumberFormat="0" applyBorder="0" applyAlignment="0" applyProtection="0"/>
    <xf numFmtId="0" fontId="111" fillId="0" borderId="60" applyNumberFormat="0" applyFill="0" applyAlignment="0" applyProtection="0"/>
    <xf numFmtId="0" fontId="8" fillId="52" borderId="0" applyNumberFormat="0" applyBorder="0" applyAlignment="0" applyProtection="0"/>
    <xf numFmtId="0" fontId="11" fillId="58" borderId="0" applyNumberFormat="0" applyBorder="0" applyAlignment="0" applyProtection="0"/>
    <xf numFmtId="0" fontId="200" fillId="50" borderId="0" applyNumberFormat="0" applyBorder="0" applyAlignment="0" applyProtection="0"/>
    <xf numFmtId="0" fontId="8" fillId="54" borderId="0" applyNumberFormat="0" applyBorder="0" applyAlignment="0" applyProtection="0"/>
    <xf numFmtId="0" fontId="200" fillId="44" borderId="0" applyNumberFormat="0" applyBorder="0" applyAlignment="0" applyProtection="0"/>
    <xf numFmtId="0" fontId="8" fillId="24" borderId="0" applyNumberFormat="0" applyBorder="0" applyAlignment="0" applyProtection="0"/>
    <xf numFmtId="0" fontId="200" fillId="56" borderId="0" applyNumberFormat="0" applyBorder="0" applyAlignment="0" applyProtection="0"/>
    <xf numFmtId="0" fontId="8" fillId="56" borderId="0" applyNumberFormat="0" applyBorder="0" applyAlignment="0" applyProtection="0"/>
    <xf numFmtId="0" fontId="200" fillId="49" borderId="0" applyNumberFormat="0" applyBorder="0" applyAlignment="0" applyProtection="0"/>
    <xf numFmtId="0" fontId="8" fillId="57" borderId="0" applyNumberFormat="0" applyBorder="0" applyAlignment="0" applyProtection="0"/>
    <xf numFmtId="0" fontId="200" fillId="50" borderId="0" applyNumberFormat="0" applyBorder="0" applyAlignment="0" applyProtection="0"/>
    <xf numFmtId="0" fontId="8" fillId="54" borderId="0" applyNumberFormat="0" applyBorder="0" applyAlignment="0" applyProtection="0"/>
    <xf numFmtId="0" fontId="200" fillId="58" borderId="0" applyNumberFormat="0" applyBorder="0" applyAlignment="0" applyProtection="0"/>
    <xf numFmtId="0" fontId="8" fillId="52" borderId="0" applyNumberFormat="0" applyBorder="0" applyAlignment="0" applyProtection="0"/>
    <xf numFmtId="0" fontId="111" fillId="0" borderId="60" applyNumberFormat="0" applyFill="0" applyAlignment="0" applyProtection="0"/>
    <xf numFmtId="0" fontId="44" fillId="54" borderId="0" applyNumberFormat="0" applyBorder="0" applyAlignment="0" applyProtection="0"/>
    <xf numFmtId="0" fontId="67" fillId="60" borderId="0" applyNumberFormat="0" applyBorder="0" applyAlignment="0" applyProtection="0"/>
    <xf numFmtId="0" fontId="111" fillId="0" borderId="60" applyNumberFormat="0" applyFill="0" applyAlignment="0" applyProtection="0"/>
    <xf numFmtId="0" fontId="44" fillId="25" borderId="0" applyNumberFormat="0" applyBorder="0" applyAlignment="0" applyProtection="0"/>
    <xf numFmtId="0" fontId="67" fillId="44" borderId="0" applyNumberFormat="0" applyBorder="0" applyAlignment="0" applyProtection="0"/>
    <xf numFmtId="0" fontId="111" fillId="0" borderId="60" applyNumberFormat="0" applyFill="0" applyAlignment="0" applyProtection="0"/>
    <xf numFmtId="0" fontId="44" fillId="55" borderId="0" applyNumberFormat="0" applyBorder="0" applyAlignment="0" applyProtection="0"/>
    <xf numFmtId="0" fontId="67" fillId="56" borderId="0" applyNumberFormat="0" applyBorder="0" applyAlignment="0" applyProtection="0"/>
    <xf numFmtId="0" fontId="111" fillId="0" borderId="60" applyNumberFormat="0" applyFill="0" applyAlignment="0" applyProtection="0"/>
    <xf numFmtId="0" fontId="44" fillId="57" borderId="0" applyNumberFormat="0" applyBorder="0" applyAlignment="0" applyProtection="0"/>
    <xf numFmtId="0" fontId="67" fillId="61" borderId="0" applyNumberFormat="0" applyBorder="0" applyAlignment="0" applyProtection="0"/>
    <xf numFmtId="0" fontId="44" fillId="54" borderId="0" applyNumberFormat="0" applyBorder="0" applyAlignment="0" applyProtection="0"/>
    <xf numFmtId="0" fontId="67" fillId="62" borderId="0" applyNumberFormat="0" applyBorder="0" applyAlignment="0" applyProtection="0"/>
    <xf numFmtId="170" fontId="8" fillId="0" borderId="0" applyFont="0" applyFill="0" applyBorder="0" applyAlignment="0" applyProtection="0"/>
    <xf numFmtId="0" fontId="44" fillId="52" borderId="0" applyNumberFormat="0" applyBorder="0" applyAlignment="0" applyProtection="0"/>
    <xf numFmtId="0" fontId="67" fillId="63" borderId="0" applyNumberFormat="0" applyBorder="0" applyAlignment="0" applyProtection="0"/>
    <xf numFmtId="0" fontId="201" fillId="60" borderId="0" applyNumberFormat="0" applyBorder="0" applyAlignment="0" applyProtection="0"/>
    <xf numFmtId="0" fontId="44" fillId="54" borderId="0" applyNumberFormat="0" applyBorder="0" applyAlignment="0" applyProtection="0"/>
    <xf numFmtId="0" fontId="201" fillId="44" borderId="0" applyNumberFormat="0" applyBorder="0" applyAlignment="0" applyProtection="0"/>
    <xf numFmtId="0" fontId="44" fillId="25" borderId="0" applyNumberFormat="0" applyBorder="0" applyAlignment="0" applyProtection="0"/>
    <xf numFmtId="0" fontId="201" fillId="56" borderId="0" applyNumberFormat="0" applyBorder="0" applyAlignment="0" applyProtection="0"/>
    <xf numFmtId="0" fontId="201" fillId="61" borderId="0" applyNumberFormat="0" applyBorder="0" applyAlignment="0" applyProtection="0"/>
    <xf numFmtId="0" fontId="201" fillId="62" borderId="0" applyNumberFormat="0" applyBorder="0" applyAlignment="0" applyProtection="0"/>
    <xf numFmtId="0" fontId="44" fillId="54" borderId="0" applyNumberFormat="0" applyBorder="0" applyAlignment="0" applyProtection="0"/>
    <xf numFmtId="0" fontId="201" fillId="63" borderId="0" applyNumberFormat="0" applyBorder="0" applyAlignment="0" applyProtection="0"/>
    <xf numFmtId="0" fontId="34" fillId="0" borderId="0"/>
    <xf numFmtId="0" fontId="9" fillId="0" borderId="0"/>
    <xf numFmtId="0" fontId="11" fillId="65" borderId="0" applyNumberFormat="0" applyBorder="0" applyAlignment="0" applyProtection="0"/>
    <xf numFmtId="0" fontId="23" fillId="109" borderId="0"/>
    <xf numFmtId="0" fontId="11" fillId="67" borderId="0" applyNumberFormat="0" applyBorder="0" applyAlignment="0" applyProtection="0"/>
    <xf numFmtId="0" fontId="8" fillId="0" borderId="0"/>
    <xf numFmtId="0" fontId="23" fillId="109" borderId="0"/>
    <xf numFmtId="0" fontId="67" fillId="69" borderId="0" applyNumberFormat="0" applyBorder="0" applyAlignment="0" applyProtection="0"/>
    <xf numFmtId="0" fontId="44" fillId="62" borderId="0" applyNumberFormat="0" applyBorder="0" applyAlignment="0" applyProtection="0"/>
    <xf numFmtId="0" fontId="67" fillId="71" borderId="0" applyNumberFormat="0" applyBorder="0" applyAlignment="0" applyProtection="0"/>
    <xf numFmtId="170" fontId="8" fillId="0" borderId="0" applyFont="0" applyFill="0" applyBorder="0" applyAlignment="0" applyProtection="0"/>
    <xf numFmtId="0" fontId="8" fillId="0" borderId="0"/>
    <xf numFmtId="0" fontId="11" fillId="73" borderId="0" applyNumberFormat="0" applyBorder="0" applyAlignment="0" applyProtection="0"/>
    <xf numFmtId="170" fontId="8" fillId="0" borderId="0" applyFont="0" applyFill="0" applyBorder="0" applyAlignment="0" applyProtection="0"/>
    <xf numFmtId="0" fontId="11" fillId="75" borderId="0" applyNumberFormat="0" applyBorder="0" applyAlignment="0" applyProtection="0"/>
    <xf numFmtId="170" fontId="8" fillId="0" borderId="0" applyFont="0" applyFill="0" applyBorder="0" applyAlignment="0" applyProtection="0"/>
    <xf numFmtId="0" fontId="67" fillId="77" borderId="0" applyNumberFormat="0" applyBorder="0" applyAlignment="0" applyProtection="0"/>
    <xf numFmtId="0" fontId="44" fillId="22" borderId="0" applyNumberFormat="0" applyBorder="0" applyAlignment="0" applyProtection="0"/>
    <xf numFmtId="0" fontId="67" fillId="78" borderId="0" applyNumberFormat="0" applyBorder="0" applyAlignment="0" applyProtection="0"/>
    <xf numFmtId="170" fontId="8" fillId="0" borderId="0" applyFont="0" applyFill="0" applyBorder="0" applyAlignment="0" applyProtection="0"/>
    <xf numFmtId="0" fontId="11" fillId="79" borderId="0" applyNumberFormat="0" applyBorder="0" applyAlignment="0" applyProtection="0"/>
    <xf numFmtId="0" fontId="11" fillId="76" borderId="0" applyNumberFormat="0" applyBorder="0" applyAlignment="0" applyProtection="0"/>
    <xf numFmtId="0" fontId="67" fillId="68" borderId="0" applyNumberFormat="0" applyBorder="0" applyAlignment="0" applyProtection="0"/>
    <xf numFmtId="9" fontId="37" fillId="0" borderId="0" applyFont="0" applyFill="0" applyBorder="0" applyAlignment="0" applyProtection="0"/>
    <xf numFmtId="0" fontId="44" fillId="26" borderId="0" applyNumberFormat="0" applyBorder="0" applyAlignment="0" applyProtection="0"/>
    <xf numFmtId="0" fontId="67" fillId="55" borderId="0" applyNumberFormat="0" applyBorder="0" applyAlignment="0" applyProtection="0"/>
    <xf numFmtId="0" fontId="11" fillId="76" borderId="0" applyNumberFormat="0" applyBorder="0" applyAlignment="0" applyProtection="0"/>
    <xf numFmtId="0" fontId="34" fillId="0" borderId="0"/>
    <xf numFmtId="0" fontId="11" fillId="68" borderId="0" applyNumberFormat="0" applyBorder="0" applyAlignment="0" applyProtection="0"/>
    <xf numFmtId="0" fontId="67" fillId="68" borderId="0" applyNumberFormat="0" applyBorder="0" applyAlignment="0" applyProtection="0"/>
    <xf numFmtId="0" fontId="44" fillId="102" borderId="0" applyNumberFormat="0" applyBorder="0" applyAlignment="0" applyProtection="0"/>
    <xf numFmtId="0" fontId="67" fillId="61" borderId="0" applyNumberFormat="0" applyBorder="0" applyAlignment="0" applyProtection="0"/>
    <xf numFmtId="0" fontId="34" fillId="0" borderId="0"/>
    <xf numFmtId="0" fontId="11" fillId="65" borderId="0" applyNumberFormat="0" applyBorder="0" applyAlignment="0" applyProtection="0"/>
    <xf numFmtId="0" fontId="67" fillId="67" borderId="0" applyNumberFormat="0" applyBorder="0" applyAlignment="0" applyProtection="0"/>
    <xf numFmtId="0" fontId="44" fillId="34" borderId="0" applyNumberFormat="0" applyBorder="0" applyAlignment="0" applyProtection="0"/>
    <xf numFmtId="0" fontId="67" fillId="62" borderId="0" applyNumberFormat="0" applyBorder="0" applyAlignment="0" applyProtection="0"/>
    <xf numFmtId="0" fontId="11" fillId="75" borderId="0" applyNumberFormat="0" applyBorder="0" applyAlignment="0" applyProtection="0"/>
    <xf numFmtId="0" fontId="67" fillId="89" borderId="0" applyNumberFormat="0" applyBorder="0" applyAlignment="0" applyProtection="0"/>
    <xf numFmtId="0" fontId="44" fillId="58" borderId="0" applyNumberFormat="0" applyBorder="0" applyAlignment="0" applyProtection="0"/>
    <xf numFmtId="0" fontId="67" fillId="91" borderId="0" applyNumberFormat="0" applyBorder="0" applyAlignment="0" applyProtection="0"/>
    <xf numFmtId="0" fontId="50" fillId="49" borderId="0" applyNumberFormat="0" applyBorder="0" applyAlignment="0" applyProtection="0"/>
    <xf numFmtId="0" fontId="134" fillId="45" borderId="0" applyNumberFormat="0" applyBorder="0" applyAlignment="0" applyProtection="0"/>
    <xf numFmtId="0" fontId="23" fillId="109" borderId="0"/>
    <xf numFmtId="0" fontId="202" fillId="47" borderId="0" applyNumberFormat="0" applyBorder="0" applyAlignment="0" applyProtection="0"/>
    <xf numFmtId="0" fontId="9" fillId="0" borderId="0"/>
    <xf numFmtId="0" fontId="9" fillId="0" borderId="0"/>
    <xf numFmtId="0" fontId="49" fillId="93" borderId="0" applyNumberFormat="0" applyBorder="0" applyAlignment="0" applyProtection="0"/>
    <xf numFmtId="0" fontId="34" fillId="0" borderId="0"/>
    <xf numFmtId="0" fontId="34" fillId="0" borderId="0"/>
    <xf numFmtId="0" fontId="211" fillId="48" borderId="23" applyNumberFormat="0" applyAlignment="0" applyProtection="0"/>
    <xf numFmtId="0" fontId="90" fillId="57" borderId="31" applyNumberFormat="0" applyAlignment="0" applyProtection="0"/>
    <xf numFmtId="0" fontId="203" fillId="57" borderId="31" applyNumberFormat="0" applyAlignment="0" applyProtection="0"/>
    <xf numFmtId="0" fontId="211" fillId="48" borderId="23" applyNumberFormat="0" applyAlignment="0" applyProtection="0"/>
    <xf numFmtId="0" fontId="9" fillId="0" borderId="0"/>
    <xf numFmtId="0" fontId="204" fillId="96" borderId="33" applyNumberFormat="0" applyAlignment="0" applyProtection="0"/>
    <xf numFmtId="0" fontId="188" fillId="16" borderId="26" applyNumberFormat="0" applyAlignment="0" applyProtection="0"/>
    <xf numFmtId="0" fontId="1" fillId="16" borderId="26" applyNumberFormat="0" applyAlignment="0" applyProtection="0"/>
    <xf numFmtId="0" fontId="205" fillId="0" borderId="35" applyNumberFormat="0" applyFill="0" applyAlignment="0" applyProtection="0"/>
    <xf numFmtId="0" fontId="1" fillId="16" borderId="26" applyNumberFormat="0" applyAlignment="0" applyProtection="0"/>
    <xf numFmtId="0" fontId="94" fillId="96" borderId="33" applyNumberFormat="0" applyAlignment="0" applyProtection="0"/>
    <xf numFmtId="170"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0" fontId="111" fillId="97" borderId="0" applyNumberFormat="0" applyBorder="0" applyAlignment="0" applyProtection="0"/>
    <xf numFmtId="0" fontId="111" fillId="99" borderId="0" applyNumberFormat="0" applyBorder="0" applyAlignment="0" applyProtection="0"/>
    <xf numFmtId="0" fontId="114" fillId="0" borderId="0" applyNumberFormat="0" applyFill="0" applyBorder="0" applyAlignment="0" applyProtection="0"/>
    <xf numFmtId="0" fontId="23" fillId="109" borderId="0"/>
    <xf numFmtId="0" fontId="23" fillId="109" borderId="0"/>
    <xf numFmtId="0" fontId="23" fillId="109" borderId="0"/>
    <xf numFmtId="0" fontId="34" fillId="0" borderId="0"/>
    <xf numFmtId="0" fontId="34" fillId="0" borderId="0"/>
    <xf numFmtId="0" fontId="34" fillId="0" borderId="0"/>
    <xf numFmtId="0" fontId="201" fillId="71" borderId="0" applyNumberFormat="0" applyBorder="0" applyAlignment="0" applyProtection="0"/>
    <xf numFmtId="0" fontId="34" fillId="0" borderId="0"/>
    <xf numFmtId="0" fontId="34" fillId="0" borderId="0"/>
    <xf numFmtId="0" fontId="44" fillId="62" borderId="0" applyNumberFormat="0" applyBorder="0" applyAlignment="0" applyProtection="0"/>
    <xf numFmtId="0" fontId="34" fillId="0" borderId="0"/>
    <xf numFmtId="0" fontId="201" fillId="78" borderId="0" applyNumberFormat="0" applyBorder="0" applyAlignment="0" applyProtection="0"/>
    <xf numFmtId="0" fontId="68" fillId="22" borderId="0" applyNumberFormat="0" applyBorder="0" applyAlignment="0" applyProtection="0"/>
    <xf numFmtId="0" fontId="44" fillId="22" borderId="0" applyNumberFormat="0" applyBorder="0" applyAlignment="0" applyProtection="0"/>
    <xf numFmtId="0" fontId="23" fillId="109" borderId="0"/>
    <xf numFmtId="0" fontId="201" fillId="55" borderId="0" applyNumberFormat="0" applyBorder="0" applyAlignment="0" applyProtection="0"/>
    <xf numFmtId="0" fontId="68" fillId="26" borderId="0" applyNumberFormat="0" applyBorder="0" applyAlignment="0" applyProtection="0"/>
    <xf numFmtId="0" fontId="44" fillId="26" borderId="0" applyNumberFormat="0" applyBorder="0" applyAlignment="0" applyProtection="0"/>
    <xf numFmtId="0" fontId="23" fillId="109" borderId="0"/>
    <xf numFmtId="0" fontId="201" fillId="61" borderId="0" applyNumberFormat="0" applyBorder="0" applyAlignment="0" applyProtection="0"/>
    <xf numFmtId="0" fontId="9" fillId="0" borderId="0"/>
    <xf numFmtId="0" fontId="44" fillId="102" borderId="0" applyNumberFormat="0" applyBorder="0" applyAlignment="0" applyProtection="0"/>
    <xf numFmtId="0" fontId="201" fillId="62" borderId="0" applyNumberFormat="0" applyBorder="0" applyAlignment="0" applyProtection="0"/>
    <xf numFmtId="0" fontId="68" fillId="34" borderId="0" applyNumberFormat="0" applyBorder="0" applyAlignment="0" applyProtection="0"/>
    <xf numFmtId="0" fontId="44" fillId="34" borderId="0" applyNumberFormat="0" applyBorder="0" applyAlignment="0" applyProtection="0"/>
    <xf numFmtId="0" fontId="201" fillId="91" borderId="0" applyNumberFormat="0" applyBorder="0" applyAlignment="0" applyProtection="0"/>
    <xf numFmtId="0" fontId="44" fillId="58" borderId="0" applyNumberFormat="0" applyBorder="0" applyAlignment="0" applyProtection="0"/>
    <xf numFmtId="0" fontId="206" fillId="52" borderId="31" applyNumberFormat="0" applyAlignment="0" applyProtection="0"/>
    <xf numFmtId="0" fontId="189" fillId="14" borderId="23" applyNumberFormat="0" applyAlignment="0" applyProtection="0"/>
    <xf numFmtId="0" fontId="51" fillId="14" borderId="23" applyNumberFormat="0" applyAlignment="0" applyProtection="0"/>
    <xf numFmtId="194"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0" fontId="34" fillId="0" borderId="0"/>
    <xf numFmtId="193" fontId="9" fillId="0" borderId="0" applyFont="0" applyFill="0" applyBorder="0" applyAlignment="0" applyProtection="0"/>
    <xf numFmtId="185" fontId="9" fillId="0" borderId="0" applyFont="0" applyFill="0" applyBorder="0" applyAlignment="0" applyProtection="0"/>
    <xf numFmtId="0" fontId="56" fillId="0" borderId="0" applyNumberFormat="0" applyFill="0" applyBorder="0" applyAlignment="0" applyProtection="0"/>
    <xf numFmtId="0" fontId="177" fillId="0" borderId="0" applyNumberFormat="0" applyFill="0" applyBorder="0" applyAlignment="0" applyProtection="0"/>
    <xf numFmtId="0" fontId="49" fillId="93" borderId="0" applyNumberFormat="0" applyBorder="0" applyAlignment="0" applyProtection="0"/>
    <xf numFmtId="0" fontId="72" fillId="47" borderId="0" applyNumberFormat="0" applyBorder="0" applyAlignment="0" applyProtection="0"/>
    <xf numFmtId="0" fontId="23" fillId="104" borderId="0" applyNumberFormat="0" applyBorder="0" applyAlignment="0" applyProtection="0"/>
    <xf numFmtId="0" fontId="34" fillId="0" borderId="0"/>
    <xf numFmtId="0" fontId="180" fillId="0" borderId="38" applyNumberFormat="0" applyFill="0" applyAlignment="0" applyProtection="0"/>
    <xf numFmtId="0" fontId="184" fillId="0" borderId="40" applyNumberFormat="0" applyFill="0" applyAlignment="0" applyProtection="0"/>
    <xf numFmtId="0" fontId="34" fillId="0" borderId="0"/>
    <xf numFmtId="0" fontId="34" fillId="0" borderId="0"/>
    <xf numFmtId="0" fontId="114" fillId="0" borderId="43" applyNumberFormat="0" applyFill="0" applyAlignment="0" applyProtection="0"/>
    <xf numFmtId="0" fontId="114" fillId="0" borderId="0" applyNumberFormat="0" applyFill="0" applyBorder="0" applyAlignment="0" applyProtection="0"/>
    <xf numFmtId="0" fontId="207" fillId="45" borderId="0" applyNumberFormat="0" applyBorder="0" applyAlignment="0" applyProtection="0"/>
    <xf numFmtId="0" fontId="50" fillId="49" borderId="0" applyNumberFormat="0" applyBorder="0" applyAlignment="0" applyProtection="0"/>
    <xf numFmtId="0" fontId="51" fillId="14" borderId="23" applyNumberFormat="0" applyAlignment="0" applyProtection="0"/>
    <xf numFmtId="0" fontId="51" fillId="14" borderId="23" applyNumberFormat="0" applyAlignment="0" applyProtection="0"/>
    <xf numFmtId="0" fontId="51" fillId="14" borderId="23" applyNumberFormat="0" applyAlignment="0" applyProtection="0"/>
    <xf numFmtId="0" fontId="119" fillId="52" borderId="31" applyNumberFormat="0" applyAlignment="0" applyProtection="0"/>
    <xf numFmtId="0" fontId="95" fillId="0" borderId="35" applyNumberFormat="0" applyFill="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34" fillId="0" borderId="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4" fontId="9" fillId="0" borderId="0" applyFont="0" applyFill="0" applyBorder="0" applyAlignment="0" applyProtection="0"/>
    <xf numFmtId="0" fontId="34" fillId="0" borderId="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0" fontId="23" fillId="109" borderId="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0" fontId="23" fillId="109" borderId="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0" fontId="23" fillId="109" borderId="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0" fontId="23" fillId="109" borderId="0"/>
    <xf numFmtId="0" fontId="9" fillId="0" borderId="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0" fontId="23" fillId="109" borderId="0"/>
    <xf numFmtId="0" fontId="9" fillId="0" borderId="0"/>
    <xf numFmtId="0" fontId="9" fillId="0" borderId="0"/>
    <xf numFmtId="0" fontId="23" fillId="109" borderId="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0" fontId="23" fillId="109" borderId="0"/>
    <xf numFmtId="0" fontId="9" fillId="0" borderId="0"/>
    <xf numFmtId="170" fontId="23" fillId="0" borderId="0" applyFont="0" applyFill="0" applyBorder="0" applyAlignment="0" applyProtection="0"/>
    <xf numFmtId="174" fontId="9"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4"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0" fontId="142" fillId="89" borderId="0" applyNumberFormat="0" applyBorder="0" applyAlignment="0" applyProtection="0"/>
    <xf numFmtId="0" fontId="72" fillId="89" borderId="0" applyNumberFormat="0" applyBorder="0" applyAlignment="0" applyProtection="0"/>
    <xf numFmtId="0" fontId="142" fillId="89" borderId="0" applyNumberFormat="0" applyBorder="0" applyAlignment="0" applyProtection="0"/>
    <xf numFmtId="0" fontId="58" fillId="52" borderId="0" applyNumberFormat="0" applyBorder="0" applyAlignment="0" applyProtection="0"/>
    <xf numFmtId="0" fontId="142" fillId="89" borderId="0" applyNumberFormat="0" applyBorder="0" applyAlignment="0" applyProtection="0"/>
    <xf numFmtId="0" fontId="72" fillId="89" borderId="0" applyNumberFormat="0" applyBorder="0" applyAlignment="0" applyProtection="0"/>
    <xf numFmtId="0" fontId="142" fillId="89" borderId="0" applyNumberFormat="0" applyBorder="0" applyAlignment="0" applyProtection="0"/>
    <xf numFmtId="0" fontId="142" fillId="89" borderId="0" applyNumberFormat="0" applyBorder="0" applyAlignment="0" applyProtection="0"/>
    <xf numFmtId="0" fontId="142" fillId="108" borderId="0" applyNumberFormat="0" applyBorder="0" applyAlignment="0" applyProtection="0"/>
    <xf numFmtId="0" fontId="142" fillId="89" borderId="0" applyNumberFormat="0" applyBorder="0" applyAlignment="0" applyProtection="0"/>
    <xf numFmtId="0" fontId="142" fillId="89" borderId="0" applyNumberFormat="0" applyBorder="0" applyAlignment="0" applyProtection="0"/>
    <xf numFmtId="0" fontId="9" fillId="0" borderId="0"/>
    <xf numFmtId="0" fontId="23" fillId="109" borderId="0"/>
    <xf numFmtId="0" fontId="8" fillId="0" borderId="0"/>
    <xf numFmtId="0" fontId="34" fillId="0" borderId="0"/>
    <xf numFmtId="0" fontId="34" fillId="0" borderId="0"/>
    <xf numFmtId="0" fontId="9" fillId="0" borderId="0"/>
    <xf numFmtId="0" fontId="9" fillId="0" borderId="0"/>
    <xf numFmtId="0" fontId="9" fillId="0" borderId="0"/>
    <xf numFmtId="0" fontId="9" fillId="0" borderId="0"/>
    <xf numFmtId="0" fontId="34" fillId="0" borderId="0"/>
    <xf numFmtId="0" fontId="3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9" borderId="0"/>
    <xf numFmtId="0" fontId="34" fillId="0" borderId="0"/>
    <xf numFmtId="0" fontId="9" fillId="0" borderId="0"/>
    <xf numFmtId="0" fontId="34" fillId="0" borderId="0"/>
    <xf numFmtId="0" fontId="30" fillId="0" borderId="0"/>
    <xf numFmtId="0" fontId="30" fillId="0" borderId="0"/>
    <xf numFmtId="0" fontId="30" fillId="0" borderId="0"/>
    <xf numFmtId="0" fontId="23" fillId="88" borderId="32" applyNumberFormat="0" applyFont="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9"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9"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9" borderId="0"/>
    <xf numFmtId="0" fontId="34" fillId="0" borderId="0"/>
    <xf numFmtId="0" fontId="9" fillId="0" borderId="0"/>
    <xf numFmtId="0" fontId="34" fillId="0" borderId="0"/>
    <xf numFmtId="0" fontId="30" fillId="0" borderId="0"/>
    <xf numFmtId="0" fontId="30" fillId="0" borderId="0"/>
    <xf numFmtId="0" fontId="30" fillId="0" borderId="0"/>
    <xf numFmtId="174" fontId="9" fillId="0" borderId="0" applyFont="0" applyFill="0" applyBorder="0" applyAlignment="0" applyProtection="0"/>
    <xf numFmtId="0" fontId="30" fillId="0" borderId="0"/>
    <xf numFmtId="174" fontId="9" fillId="0" borderId="0" applyFont="0" applyFill="0" applyBorder="0" applyAlignment="0" applyProtection="0"/>
    <xf numFmtId="170" fontId="9" fillId="0" borderId="0" applyFont="0" applyFill="0" applyBorder="0" applyAlignment="0" applyProtection="0"/>
    <xf numFmtId="0" fontId="30" fillId="0" borderId="0"/>
    <xf numFmtId="170" fontId="9"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23" fillId="109"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9"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xf numFmtId="0" fontId="23" fillId="109" borderId="0"/>
    <xf numFmtId="0" fontId="34" fillId="0" borderId="0"/>
    <xf numFmtId="0" fontId="30" fillId="0" borderId="0"/>
    <xf numFmtId="170" fontId="62"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7" fillId="0" borderId="0"/>
    <xf numFmtId="0" fontId="30" fillId="0" borderId="0"/>
    <xf numFmtId="0" fontId="34" fillId="0" borderId="0"/>
    <xf numFmtId="0" fontId="23" fillId="109" borderId="0"/>
    <xf numFmtId="0" fontId="34"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109" borderId="0"/>
    <xf numFmtId="0" fontId="9" fillId="0" borderId="0"/>
    <xf numFmtId="0" fontId="23" fillId="109" borderId="0"/>
    <xf numFmtId="0" fontId="23" fillId="109" borderId="0"/>
    <xf numFmtId="0" fontId="37" fillId="0" borderId="0"/>
    <xf numFmtId="0" fontId="34" fillId="0" borderId="0"/>
    <xf numFmtId="0" fontId="34" fillId="0" borderId="0"/>
    <xf numFmtId="0" fontId="34" fillId="0" borderId="0"/>
    <xf numFmtId="0" fontId="34" fillId="0" borderId="0"/>
    <xf numFmtId="0" fontId="37" fillId="0" borderId="0"/>
    <xf numFmtId="0" fontId="30" fillId="0" borderId="0"/>
    <xf numFmtId="0" fontId="37" fillId="0" borderId="0"/>
    <xf numFmtId="174" fontId="9" fillId="0" borderId="0" applyFont="0" applyFill="0" applyBorder="0" applyAlignment="0" applyProtection="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3" fillId="109" borderId="0"/>
    <xf numFmtId="0" fontId="9" fillId="0" borderId="0"/>
    <xf numFmtId="0" fontId="9" fillId="0" borderId="0"/>
    <xf numFmtId="0" fontId="9" fillId="0" borderId="0"/>
    <xf numFmtId="0" fontId="23" fillId="109" borderId="0"/>
    <xf numFmtId="0" fontId="8" fillId="0" borderId="0"/>
    <xf numFmtId="0" fontId="63" fillId="0" borderId="0"/>
    <xf numFmtId="0" fontId="23" fillId="109" borderId="0"/>
    <xf numFmtId="0" fontId="23" fillId="109"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9" borderId="0"/>
    <xf numFmtId="0" fontId="8" fillId="0" borderId="0"/>
    <xf numFmtId="0" fontId="23" fillId="109" borderId="0"/>
    <xf numFmtId="0" fontId="23" fillId="109" borderId="0"/>
    <xf numFmtId="0" fontId="9" fillId="0" borderId="0"/>
    <xf numFmtId="0" fontId="23" fillId="109" borderId="0"/>
    <xf numFmtId="0" fontId="9" fillId="0" borderId="0"/>
    <xf numFmtId="0" fontId="9" fillId="0" borderId="0"/>
    <xf numFmtId="0" fontId="23" fillId="109" borderId="0"/>
    <xf numFmtId="0" fontId="8" fillId="0" borderId="0"/>
    <xf numFmtId="0" fontId="9" fillId="0" borderId="0"/>
    <xf numFmtId="0" fontId="23" fillId="109" borderId="0"/>
    <xf numFmtId="0" fontId="9" fillId="0" borderId="0"/>
    <xf numFmtId="0" fontId="9" fillId="0" borderId="0"/>
    <xf numFmtId="0" fontId="9" fillId="0" borderId="0"/>
    <xf numFmtId="0" fontId="9" fillId="0" borderId="0"/>
    <xf numFmtId="170" fontId="9" fillId="0" borderId="0" applyFont="0" applyFill="0" applyBorder="0" applyAlignment="0" applyProtection="0"/>
    <xf numFmtId="0" fontId="34" fillId="0" borderId="0"/>
    <xf numFmtId="0" fontId="9" fillId="0" borderId="0"/>
    <xf numFmtId="0" fontId="34" fillId="0" borderId="0"/>
    <xf numFmtId="0" fontId="34" fillId="0" borderId="0"/>
    <xf numFmtId="0" fontId="8" fillId="0" borderId="0"/>
    <xf numFmtId="170" fontId="9" fillId="0" borderId="0" applyFont="0" applyFill="0" applyBorder="0" applyAlignment="0" applyProtection="0"/>
    <xf numFmtId="0" fontId="34" fillId="0" borderId="0"/>
    <xf numFmtId="0" fontId="9" fillId="0" borderId="0"/>
    <xf numFmtId="0" fontId="9" fillId="0" borderId="0"/>
    <xf numFmtId="0" fontId="23" fillId="109" borderId="0"/>
    <xf numFmtId="0" fontId="23" fillId="109" borderId="0"/>
    <xf numFmtId="0" fontId="8" fillId="0" borderId="0"/>
    <xf numFmtId="0" fontId="23" fillId="109" borderId="0"/>
    <xf numFmtId="0" fontId="9" fillId="0" borderId="0"/>
    <xf numFmtId="0" fontId="9" fillId="0"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194" fontId="9" fillId="0" borderId="0" applyFont="0" applyFill="0" applyBorder="0" applyAlignment="0" applyProtection="0"/>
    <xf numFmtId="0" fontId="23" fillId="109" borderId="0"/>
    <xf numFmtId="0" fontId="9" fillId="0" borderId="0"/>
    <xf numFmtId="0" fontId="23" fillId="109"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9"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9" borderId="0"/>
    <xf numFmtId="0" fontId="34" fillId="0" borderId="0"/>
    <xf numFmtId="0" fontId="9" fillId="0" borderId="0"/>
    <xf numFmtId="0" fontId="34" fillId="0" borderId="0"/>
    <xf numFmtId="0" fontId="23" fillId="109" borderId="0"/>
    <xf numFmtId="0" fontId="23" fillId="109" borderId="0"/>
    <xf numFmtId="0" fontId="23" fillId="109"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8" borderId="32" applyNumberFormat="0" applyFont="0" applyAlignment="0" applyProtection="0"/>
    <xf numFmtId="0" fontId="11" fillId="17" borderId="27" applyNumberFormat="0" applyFont="0" applyAlignment="0" applyProtection="0"/>
    <xf numFmtId="0" fontId="63" fillId="46" borderId="46" applyNumberFormat="0" applyFont="0" applyAlignment="0" applyProtection="0"/>
    <xf numFmtId="0" fontId="62" fillId="17" borderId="27" applyNumberFormat="0" applyFont="0" applyAlignment="0" applyProtection="0"/>
    <xf numFmtId="0" fontId="9" fillId="0" borderId="0"/>
    <xf numFmtId="0" fontId="11" fillId="17" borderId="27" applyNumberFormat="0" applyFont="0" applyAlignment="0" applyProtection="0"/>
    <xf numFmtId="0" fontId="11" fillId="46" borderId="46" applyNumberFormat="0" applyFont="0" applyAlignment="0" applyProtection="0"/>
    <xf numFmtId="0" fontId="52" fillId="48" borderId="24" applyNumberFormat="0" applyAlignment="0" applyProtection="0"/>
    <xf numFmtId="0" fontId="152" fillId="57" borderId="47" applyNumberFormat="0" applyAlignment="0" applyProtection="0"/>
    <xf numFmtId="14" fontId="69" fillId="0" borderId="0">
      <alignment horizontal="center" wrapText="1"/>
      <protection locked="0"/>
    </xf>
    <xf numFmtId="16" fontId="69" fillId="0" borderId="0">
      <alignment horizontal="center" wrapText="1"/>
      <protection locked="0"/>
    </xf>
    <xf numFmtId="9" fontId="9"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214" fontId="156" fillId="0" borderId="0"/>
    <xf numFmtId="167" fontId="156" fillId="0" borderId="0"/>
    <xf numFmtId="214" fontId="156" fillId="0" borderId="0"/>
    <xf numFmtId="167" fontId="156" fillId="0" borderId="0"/>
    <xf numFmtId="219" fontId="165" fillId="0" borderId="0" applyNumberFormat="0" applyFill="0" applyBorder="0" applyAlignment="0" applyProtection="0">
      <alignment horizontal="left"/>
    </xf>
    <xf numFmtId="38" fontId="165" fillId="0" borderId="0"/>
    <xf numFmtId="0" fontId="165" fillId="0" borderId="0"/>
    <xf numFmtId="0" fontId="152" fillId="95" borderId="47" applyNumberFormat="0" applyAlignment="0" applyProtection="0"/>
    <xf numFmtId="0" fontId="208" fillId="57" borderId="47" applyNumberFormat="0" applyAlignment="0" applyProtection="0"/>
    <xf numFmtId="0" fontId="52" fillId="48" borderId="24" applyNumberFormat="0" applyAlignment="0" applyProtection="0"/>
    <xf numFmtId="4" fontId="23" fillId="108" borderId="32" applyNumberFormat="0" applyProtection="0">
      <alignment vertical="center"/>
    </xf>
    <xf numFmtId="4" fontId="23" fillId="108" borderId="32" applyNumberFormat="0" applyProtection="0">
      <alignment vertical="center"/>
    </xf>
    <xf numFmtId="4" fontId="167" fillId="108" borderId="49" applyNumberFormat="0" applyProtection="0">
      <alignment vertical="center"/>
    </xf>
    <xf numFmtId="4" fontId="167" fillId="108" borderId="49" applyNumberFormat="0" applyProtection="0">
      <alignment vertical="center"/>
    </xf>
    <xf numFmtId="4" fontId="167" fillId="108" borderId="49" applyNumberFormat="0" applyProtection="0">
      <alignment vertical="center"/>
    </xf>
    <xf numFmtId="4" fontId="169" fillId="59" borderId="32" applyNumberFormat="0" applyProtection="0">
      <alignment vertical="center"/>
    </xf>
    <xf numFmtId="4" fontId="168" fillId="108" borderId="49" applyNumberFormat="0" applyProtection="0">
      <alignment vertical="center"/>
    </xf>
    <xf numFmtId="4" fontId="23" fillId="59" borderId="32" applyNumberFormat="0" applyProtection="0">
      <alignment horizontal="left" vertical="center" indent="1"/>
    </xf>
    <xf numFmtId="4" fontId="167" fillId="108" borderId="49" applyNumberFormat="0" applyProtection="0">
      <alignment horizontal="left" vertical="center" indent="1"/>
    </xf>
    <xf numFmtId="4" fontId="167" fillId="108" borderId="49" applyNumberFormat="0" applyProtection="0">
      <alignment horizontal="left" vertical="center" indent="1"/>
    </xf>
    <xf numFmtId="4" fontId="167" fillId="108" borderId="49" applyNumberFormat="0" applyProtection="0">
      <alignment horizontal="left" vertical="center" indent="1"/>
    </xf>
    <xf numFmtId="0" fontId="170" fillId="108" borderId="49" applyNumberFormat="0" applyProtection="0">
      <alignment horizontal="left" vertical="top" indent="1"/>
    </xf>
    <xf numFmtId="0" fontId="167" fillId="108" borderId="49" applyNumberFormat="0" applyProtection="0">
      <alignment horizontal="left" vertical="top" indent="1"/>
    </xf>
    <xf numFmtId="4" fontId="23" fillId="62" borderId="32" applyNumberFormat="0" applyProtection="0">
      <alignment horizontal="left" vertical="center" indent="1"/>
    </xf>
    <xf numFmtId="4" fontId="167" fillId="42" borderId="0" applyNumberFormat="0" applyProtection="0">
      <alignment horizontal="left" vertical="center" indent="1"/>
    </xf>
    <xf numFmtId="4" fontId="167" fillId="42" borderId="0" applyNumberFormat="0" applyProtection="0">
      <alignment horizontal="left" vertical="center" indent="1"/>
    </xf>
    <xf numFmtId="4" fontId="167" fillId="42" borderId="0" applyNumberFormat="0" applyProtection="0">
      <alignment horizontal="left" vertical="center" indent="1"/>
    </xf>
    <xf numFmtId="4" fontId="23" fillId="45" borderId="32" applyNumberFormat="0" applyProtection="0">
      <alignment horizontal="right" vertical="center"/>
    </xf>
    <xf numFmtId="4" fontId="63" fillId="45" borderId="49" applyNumberFormat="0" applyProtection="0">
      <alignment horizontal="right" vertical="center"/>
    </xf>
    <xf numFmtId="4" fontId="23" fillId="107" borderId="32" applyNumberFormat="0" applyProtection="0">
      <alignment horizontal="right" vertical="center"/>
    </xf>
    <xf numFmtId="4" fontId="63" fillId="44" borderId="49" applyNumberFormat="0" applyProtection="0">
      <alignment horizontal="right" vertical="center"/>
    </xf>
    <xf numFmtId="4" fontId="23" fillId="78" borderId="50" applyNumberFormat="0" applyProtection="0">
      <alignment horizontal="right" vertical="center"/>
    </xf>
    <xf numFmtId="4" fontId="63" fillId="78" borderId="49" applyNumberFormat="0" applyProtection="0">
      <alignment horizontal="right" vertical="center"/>
    </xf>
    <xf numFmtId="4" fontId="23" fillId="58" borderId="32" applyNumberFormat="0" applyProtection="0">
      <alignment horizontal="right" vertical="center"/>
    </xf>
    <xf numFmtId="4" fontId="63" fillId="58" borderId="49" applyNumberFormat="0" applyProtection="0">
      <alignment horizontal="right" vertical="center"/>
    </xf>
    <xf numFmtId="4" fontId="23" fillId="63" borderId="32" applyNumberFormat="0" applyProtection="0">
      <alignment horizontal="right" vertical="center"/>
    </xf>
    <xf numFmtId="4" fontId="63" fillId="63" borderId="49" applyNumberFormat="0" applyProtection="0">
      <alignment horizontal="right" vertical="center"/>
    </xf>
    <xf numFmtId="4" fontId="23" fillId="91" borderId="32" applyNumberFormat="0" applyProtection="0">
      <alignment horizontal="right" vertical="center"/>
    </xf>
    <xf numFmtId="4" fontId="63" fillId="91" borderId="49" applyNumberFormat="0" applyProtection="0">
      <alignment horizontal="right" vertical="center"/>
    </xf>
    <xf numFmtId="4" fontId="23" fillId="55" borderId="32" applyNumberFormat="0" applyProtection="0">
      <alignment horizontal="right" vertical="center"/>
    </xf>
    <xf numFmtId="4" fontId="63" fillId="55" borderId="49" applyNumberFormat="0" applyProtection="0">
      <alignment horizontal="right" vertical="center"/>
    </xf>
    <xf numFmtId="4" fontId="23" fillId="93" borderId="32" applyNumberFormat="0" applyProtection="0">
      <alignment horizontal="right" vertical="center"/>
    </xf>
    <xf numFmtId="4" fontId="63" fillId="93" borderId="49" applyNumberFormat="0" applyProtection="0">
      <alignment horizontal="right" vertical="center"/>
    </xf>
    <xf numFmtId="4" fontId="23" fillId="56" borderId="32" applyNumberFormat="0" applyProtection="0">
      <alignment horizontal="right" vertical="center"/>
    </xf>
    <xf numFmtId="4" fontId="63" fillId="56" borderId="49" applyNumberFormat="0" applyProtection="0">
      <alignment horizontal="right" vertical="center"/>
    </xf>
    <xf numFmtId="4" fontId="23" fillId="116" borderId="50" applyNumberFormat="0" applyProtection="0">
      <alignment horizontal="left" vertical="center" indent="1"/>
    </xf>
    <xf numFmtId="4" fontId="167" fillId="116" borderId="51" applyNumberFormat="0" applyProtection="0">
      <alignment horizontal="left" vertical="center" indent="1"/>
    </xf>
    <xf numFmtId="4" fontId="9" fillId="54" borderId="50" applyNumberFormat="0" applyProtection="0">
      <alignment horizontal="left" vertical="center" indent="1"/>
    </xf>
    <xf numFmtId="4" fontId="63" fillId="117" borderId="0" applyNumberFormat="0" applyProtection="0">
      <alignment horizontal="left" vertical="center" indent="1"/>
    </xf>
    <xf numFmtId="4" fontId="9" fillId="54" borderId="50" applyNumberFormat="0" applyProtection="0">
      <alignment horizontal="left" vertical="center" indent="1"/>
    </xf>
    <xf numFmtId="4" fontId="171" fillId="54" borderId="0" applyNumberFormat="0" applyProtection="0">
      <alignment horizontal="left" vertical="center" indent="1"/>
    </xf>
    <xf numFmtId="4" fontId="23" fillId="42" borderId="32" applyNumberFormat="0" applyProtection="0">
      <alignment horizontal="right" vertical="center"/>
    </xf>
    <xf numFmtId="4" fontId="63" fillId="42" borderId="49" applyNumberFormat="0" applyProtection="0">
      <alignment horizontal="right" vertical="center"/>
    </xf>
    <xf numFmtId="4" fontId="63" fillId="42" borderId="49" applyNumberFormat="0" applyProtection="0">
      <alignment horizontal="right" vertical="center"/>
    </xf>
    <xf numFmtId="4" fontId="63" fillId="42" borderId="49" applyNumberFormat="0" applyProtection="0">
      <alignment horizontal="right" vertical="center"/>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63" fillId="117" borderId="0" applyNumberFormat="0" applyProtection="0">
      <alignment horizontal="left" vertical="center" indent="1"/>
    </xf>
    <xf numFmtId="4" fontId="23" fillId="117"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63" fillId="42" borderId="0" applyNumberFormat="0" applyProtection="0">
      <alignment horizontal="left" vertical="center" indent="1"/>
    </xf>
    <xf numFmtId="4" fontId="23" fillId="42" borderId="50"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174" fontId="9" fillId="0" borderId="0" applyFont="0" applyFill="0" applyBorder="0" applyAlignment="0" applyProtection="0"/>
    <xf numFmtId="174" fontId="9" fillId="0" borderId="0" applyFont="0" applyFill="0" applyBorder="0" applyAlignment="0" applyProtection="0"/>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23" fillId="50" borderId="49" applyNumberFormat="0" applyProtection="0">
      <alignment horizontal="left" vertical="top" indent="1"/>
    </xf>
    <xf numFmtId="0" fontId="9" fillId="50" borderId="49" applyNumberFormat="0" applyProtection="0">
      <alignment horizontal="left" vertical="top" indent="1"/>
    </xf>
    <xf numFmtId="0" fontId="23" fillId="50" borderId="49" applyNumberFormat="0" applyProtection="0">
      <alignment horizontal="left" vertical="top" indent="1"/>
    </xf>
    <xf numFmtId="0" fontId="23" fillId="117" borderId="32" applyNumberFormat="0" applyProtection="0">
      <alignment horizontal="left" vertical="center" indent="1"/>
    </xf>
    <xf numFmtId="0" fontId="9" fillId="117" borderId="49" applyNumberFormat="0" applyProtection="0">
      <alignment horizontal="left" vertical="center" indent="1"/>
    </xf>
    <xf numFmtId="0" fontId="23" fillId="117" borderId="32" applyNumberFormat="0" applyProtection="0">
      <alignment horizontal="left" vertical="center" indent="1"/>
    </xf>
    <xf numFmtId="0" fontId="23" fillId="117" borderId="49" applyNumberFormat="0" applyProtection="0">
      <alignment horizontal="left" vertical="top" indent="1"/>
    </xf>
    <xf numFmtId="0" fontId="9" fillId="117" borderId="49" applyNumberFormat="0" applyProtection="0">
      <alignment horizontal="left" vertical="top" indent="1"/>
    </xf>
    <xf numFmtId="0" fontId="23" fillId="117" borderId="49" applyNumberFormat="0" applyProtection="0">
      <alignment horizontal="left" vertical="top" indent="1"/>
    </xf>
    <xf numFmtId="0" fontId="23" fillId="48" borderId="61" applyNumberFormat="0">
      <protection locked="0"/>
    </xf>
    <xf numFmtId="0" fontId="9" fillId="48" borderId="45" applyNumberFormat="0">
      <protection locked="0"/>
    </xf>
    <xf numFmtId="0" fontId="23" fillId="48" borderId="61" applyNumberFormat="0">
      <protection locked="0"/>
    </xf>
    <xf numFmtId="0" fontId="35" fillId="54" borderId="62" applyBorder="0"/>
    <xf numFmtId="4" fontId="172" fillId="46" borderId="49" applyNumberFormat="0" applyProtection="0">
      <alignment vertical="center"/>
    </xf>
    <xf numFmtId="4" fontId="63" fillId="46" borderId="49" applyNumberFormat="0" applyProtection="0">
      <alignment vertical="center"/>
    </xf>
    <xf numFmtId="4" fontId="169" fillId="105" borderId="45" applyNumberFormat="0" applyProtection="0">
      <alignment vertical="center"/>
    </xf>
    <xf numFmtId="4" fontId="197" fillId="46" borderId="49" applyNumberFormat="0" applyProtection="0">
      <alignment vertical="center"/>
    </xf>
    <xf numFmtId="4" fontId="172" fillId="57" borderId="49" applyNumberFormat="0" applyProtection="0">
      <alignment horizontal="left" vertical="center" indent="1"/>
    </xf>
    <xf numFmtId="4" fontId="63" fillId="46" borderId="49" applyNumberFormat="0" applyProtection="0">
      <alignment horizontal="left" vertical="center" indent="1"/>
    </xf>
    <xf numFmtId="0" fontId="172" fillId="46" borderId="49" applyNumberFormat="0" applyProtection="0">
      <alignment horizontal="left" vertical="top" indent="1"/>
    </xf>
    <xf numFmtId="0" fontId="63" fillId="46" borderId="49" applyNumberFormat="0" applyProtection="0">
      <alignment horizontal="left" vertical="top" indent="1"/>
    </xf>
    <xf numFmtId="4" fontId="23" fillId="0" borderId="32" applyNumberFormat="0" applyProtection="0">
      <alignment horizontal="right" vertical="center"/>
    </xf>
    <xf numFmtId="4" fontId="63" fillId="117" borderId="49" applyNumberFormat="0" applyProtection="0">
      <alignment horizontal="right" vertical="center"/>
    </xf>
    <xf numFmtId="4" fontId="63" fillId="117" borderId="49" applyNumberFormat="0" applyProtection="0">
      <alignment horizontal="right" vertical="center"/>
    </xf>
    <xf numFmtId="4" fontId="63" fillId="117" borderId="49" applyNumberFormat="0" applyProtection="0">
      <alignment horizontal="right" vertical="center"/>
    </xf>
    <xf numFmtId="4" fontId="169" fillId="6" borderId="32" applyNumberFormat="0" applyProtection="0">
      <alignment horizontal="right" vertical="center"/>
    </xf>
    <xf numFmtId="4" fontId="197" fillId="117" borderId="49" applyNumberFormat="0" applyProtection="0">
      <alignment horizontal="right" vertical="center"/>
    </xf>
    <xf numFmtId="4" fontId="23" fillId="62" borderId="32" applyNumberFormat="0" applyProtection="0">
      <alignment horizontal="left" vertical="center" indent="1"/>
    </xf>
    <xf numFmtId="4" fontId="63" fillId="42" borderId="49" applyNumberFormat="0" applyProtection="0">
      <alignment horizontal="left" vertical="center" indent="1"/>
    </xf>
    <xf numFmtId="4" fontId="63" fillId="42" borderId="49" applyNumberFormat="0" applyProtection="0">
      <alignment horizontal="left" vertical="center" indent="1"/>
    </xf>
    <xf numFmtId="4" fontId="63" fillId="42" borderId="49" applyNumberFormat="0" applyProtection="0">
      <alignment horizontal="left" vertical="center" indent="1"/>
    </xf>
    <xf numFmtId="0" fontId="172" fillId="42" borderId="49" applyNumberFormat="0" applyProtection="0">
      <alignment horizontal="left" vertical="top" indent="1"/>
    </xf>
    <xf numFmtId="0" fontId="63" fillId="42" borderId="49" applyNumberFormat="0" applyProtection="0">
      <alignment horizontal="left" vertical="top" indent="1"/>
    </xf>
    <xf numFmtId="4" fontId="173" fillId="106" borderId="50" applyNumberFormat="0" applyProtection="0">
      <alignment horizontal="left" vertical="center" indent="1"/>
    </xf>
    <xf numFmtId="4" fontId="198" fillId="106" borderId="0" applyNumberFormat="0" applyProtection="0">
      <alignment horizontal="left" vertical="center" indent="1"/>
    </xf>
    <xf numFmtId="0" fontId="23" fillId="120" borderId="45"/>
    <xf numFmtId="4" fontId="174" fillId="48" borderId="32" applyNumberFormat="0" applyProtection="0">
      <alignment horizontal="right" vertical="center"/>
    </xf>
    <xf numFmtId="4" fontId="196" fillId="117" borderId="49" applyNumberFormat="0" applyProtection="0">
      <alignment horizontal="right" vertical="center"/>
    </xf>
    <xf numFmtId="40" fontId="175" fillId="0" borderId="0" applyBorder="0">
      <alignment horizontal="right"/>
    </xf>
    <xf numFmtId="0" fontId="175" fillId="0" borderId="0" applyBorder="0">
      <alignment horizontal="right"/>
    </xf>
    <xf numFmtId="0" fontId="199" fillId="0" borderId="0" applyNumberFormat="0" applyFill="0" applyBorder="0" applyAlignment="0" applyProtection="0"/>
    <xf numFmtId="0" fontId="209" fillId="0" borderId="0" applyNumberFormat="0" applyFill="0" applyBorder="0" applyAlignment="0" applyProtection="0"/>
    <xf numFmtId="0" fontId="193" fillId="0" borderId="0" applyNumberFormat="0" applyFill="0" applyBorder="0" applyAlignment="0" applyProtection="0"/>
    <xf numFmtId="0" fontId="55" fillId="0" borderId="0" applyNumberFormat="0" applyFill="0" applyBorder="0" applyAlignment="0" applyProtection="0"/>
    <xf numFmtId="0" fontId="210" fillId="0" borderId="0" applyNumberFormat="0" applyFill="0" applyBorder="0" applyAlignment="0" applyProtection="0"/>
    <xf numFmtId="0" fontId="56" fillId="0" borderId="0" applyNumberFormat="0" applyFill="0" applyBorder="0" applyAlignment="0" applyProtection="0"/>
    <xf numFmtId="0" fontId="183" fillId="0" borderId="0" applyNumberFormat="0" applyFill="0" applyBorder="0" applyAlignment="0" applyProtection="0"/>
    <xf numFmtId="0" fontId="178" fillId="0" borderId="0" applyNumberFormat="0" applyFill="0" applyBorder="0" applyAlignment="0" applyProtection="0"/>
    <xf numFmtId="0" fontId="125" fillId="0" borderId="37" applyNumberFormat="0" applyFill="0" applyAlignment="0" applyProtection="0"/>
    <xf numFmtId="0" fontId="180" fillId="0" borderId="38" applyNumberFormat="0" applyFill="0" applyAlignment="0" applyProtection="0"/>
    <xf numFmtId="0" fontId="127" fillId="0" borderId="52" applyNumberFormat="0" applyFill="0" applyAlignment="0" applyProtection="0"/>
    <xf numFmtId="0" fontId="184" fillId="0" borderId="40" applyNumberFormat="0" applyFill="0" applyAlignment="0" applyProtection="0"/>
    <xf numFmtId="0" fontId="113" fillId="0" borderId="53" applyNumberFormat="0" applyFill="0" applyAlignment="0" applyProtection="0"/>
    <xf numFmtId="0" fontId="114" fillId="0" borderId="43" applyNumberFormat="0" applyFill="0" applyAlignment="0" applyProtection="0"/>
    <xf numFmtId="0" fontId="183"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192" fontId="110" fillId="0" borderId="54">
      <protection locked="0"/>
    </xf>
    <xf numFmtId="4" fontId="63" fillId="117" borderId="0" applyNumberFormat="0" applyProtection="0">
      <alignment horizontal="left" vertical="center" indent="1"/>
    </xf>
    <xf numFmtId="0" fontId="111" fillId="0" borderId="60" applyNumberFormat="0" applyFill="0" applyAlignment="0" applyProtection="0"/>
    <xf numFmtId="0" fontId="2" fillId="0" borderId="55"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9" fillId="0" borderId="0"/>
    <xf numFmtId="0" fontId="187" fillId="0" borderId="55" applyNumberFormat="0" applyFill="0" applyAlignment="0" applyProtection="0"/>
    <xf numFmtId="170" fontId="8" fillId="0" borderId="0" applyFont="0" applyFill="0" applyBorder="0" applyAlignment="0" applyProtection="0"/>
    <xf numFmtId="192" fontId="110" fillId="0" borderId="54">
      <protection locked="0"/>
    </xf>
    <xf numFmtId="0" fontId="111" fillId="0" borderId="63" applyNumberFormat="0" applyFill="0" applyAlignment="0" applyProtection="0"/>
    <xf numFmtId="0" fontId="111" fillId="0" borderId="60" applyNumberFormat="0" applyFill="0" applyAlignment="0" applyProtection="0"/>
    <xf numFmtId="192" fontId="110" fillId="0" borderId="54">
      <protection locked="0"/>
    </xf>
    <xf numFmtId="0" fontId="55" fillId="0" borderId="0" applyNumberFormat="0" applyFill="0" applyBorder="0" applyAlignment="0" applyProtection="0"/>
    <xf numFmtId="0" fontId="30" fillId="0" borderId="0"/>
    <xf numFmtId="0" fontId="30" fillId="0" borderId="0"/>
    <xf numFmtId="0" fontId="23" fillId="117" borderId="49" applyNumberFormat="0" applyProtection="0">
      <alignment horizontal="left" vertical="top" indent="1"/>
    </xf>
    <xf numFmtId="0" fontId="30" fillId="0" borderId="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20"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44" fillId="21" borderId="0" applyNumberFormat="0" applyBorder="0" applyAlignment="0" applyProtection="0"/>
    <xf numFmtId="0" fontId="44" fillId="37" borderId="0" applyNumberFormat="0" applyBorder="0" applyAlignment="0" applyProtection="0"/>
    <xf numFmtId="0" fontId="49" fillId="11" borderId="0" applyNumberFormat="0" applyBorder="0" applyAlignment="0" applyProtection="0"/>
    <xf numFmtId="0" fontId="53" fillId="15" borderId="23" applyNumberFormat="0" applyAlignment="0" applyProtection="0"/>
    <xf numFmtId="0" fontId="8" fillId="0" borderId="0"/>
    <xf numFmtId="0" fontId="34" fillId="0" borderId="0"/>
    <xf numFmtId="0" fontId="44" fillId="18" borderId="0" applyNumberFormat="0" applyBorder="0" applyAlignment="0" applyProtection="0"/>
    <xf numFmtId="0" fontId="44" fillId="30" borderId="0" applyNumberFormat="0" applyBorder="0" applyAlignment="0" applyProtection="0"/>
    <xf numFmtId="0" fontId="44" fillId="38" borderId="0" applyNumberFormat="0" applyBorder="0" applyAlignment="0" applyProtection="0"/>
    <xf numFmtId="0" fontId="34" fillId="0" borderId="0"/>
    <xf numFmtId="0" fontId="50" fillId="12" borderId="0" applyNumberFormat="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0" fontId="8" fillId="17" borderId="27" applyNumberFormat="0" applyFont="0" applyAlignment="0" applyProtection="0"/>
    <xf numFmtId="0" fontId="52" fillId="15" borderId="24" applyNumberFormat="0" applyAlignment="0" applyProtection="0"/>
    <xf numFmtId="0" fontId="2" fillId="0" borderId="28" applyNumberFormat="0" applyFill="0" applyAlignment="0" applyProtection="0"/>
    <xf numFmtId="0" fontId="8" fillId="0" borderId="0"/>
    <xf numFmtId="0" fontId="30" fillId="0" borderId="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192" fontId="110" fillId="0" borderId="54">
      <protection locked="0"/>
    </xf>
    <xf numFmtId="0" fontId="113" fillId="0" borderId="53" applyNumberFormat="0" applyFill="0" applyAlignment="0" applyProtection="0"/>
    <xf numFmtId="0" fontId="113" fillId="0" borderId="53" applyNumberFormat="0" applyFill="0" applyAlignment="0" applyProtection="0"/>
    <xf numFmtId="0" fontId="113" fillId="0" borderId="53" applyNumberFormat="0" applyFill="0" applyAlignment="0" applyProtection="0"/>
    <xf numFmtId="0" fontId="113" fillId="0" borderId="53" applyNumberFormat="0" applyFill="0" applyAlignment="0" applyProtection="0"/>
    <xf numFmtId="0" fontId="113" fillId="0" borderId="53" applyNumberFormat="0" applyFill="0" applyAlignment="0" applyProtection="0"/>
    <xf numFmtId="0" fontId="113" fillId="0" borderId="53" applyNumberFormat="0" applyFill="0" applyAlignment="0" applyProtection="0"/>
    <xf numFmtId="0" fontId="127" fillId="0" borderId="52" applyNumberFormat="0" applyFill="0" applyAlignment="0" applyProtection="0"/>
    <xf numFmtId="0" fontId="127" fillId="0" borderId="52" applyNumberFormat="0" applyFill="0" applyAlignment="0" applyProtection="0"/>
    <xf numFmtId="0" fontId="127" fillId="0" borderId="52" applyNumberFormat="0" applyFill="0" applyAlignment="0" applyProtection="0"/>
    <xf numFmtId="0" fontId="127" fillId="0" borderId="52" applyNumberFormat="0" applyFill="0" applyAlignment="0" applyProtection="0"/>
    <xf numFmtId="0" fontId="127" fillId="0" borderId="52" applyNumberFormat="0" applyFill="0" applyAlignment="0" applyProtection="0"/>
    <xf numFmtId="0" fontId="127" fillId="0" borderId="52" applyNumberFormat="0" applyFill="0" applyAlignment="0" applyProtection="0"/>
    <xf numFmtId="0" fontId="125" fillId="0" borderId="37" applyNumberFormat="0" applyFill="0" applyAlignment="0" applyProtection="0"/>
    <xf numFmtId="0" fontId="125" fillId="0" borderId="37" applyNumberFormat="0" applyFill="0" applyAlignment="0" applyProtection="0"/>
    <xf numFmtId="0" fontId="125" fillId="0" borderId="37" applyNumberFormat="0" applyFill="0" applyAlignment="0" applyProtection="0"/>
    <xf numFmtId="0" fontId="125" fillId="0" borderId="37" applyNumberFormat="0" applyFill="0" applyAlignment="0" applyProtection="0"/>
    <xf numFmtId="0" fontId="125" fillId="0" borderId="37" applyNumberFormat="0" applyFill="0" applyAlignment="0" applyProtection="0"/>
    <xf numFmtId="0" fontId="125" fillId="0" borderId="37" applyNumberFormat="0" applyFill="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4" fontId="174" fillId="48" borderId="32" applyNumberFormat="0" applyProtection="0">
      <alignment horizontal="right" vertical="center"/>
    </xf>
    <xf numFmtId="4" fontId="174" fillId="48" borderId="32" applyNumberFormat="0" applyProtection="0">
      <alignment horizontal="right" vertical="center"/>
    </xf>
    <xf numFmtId="4" fontId="174" fillId="48" borderId="32" applyNumberFormat="0" applyProtection="0">
      <alignment horizontal="right" vertical="center"/>
    </xf>
    <xf numFmtId="4" fontId="174" fillId="48" borderId="32" applyNumberFormat="0" applyProtection="0">
      <alignment horizontal="right" vertical="center"/>
    </xf>
    <xf numFmtId="4" fontId="174" fillId="48" borderId="32" applyNumberFormat="0" applyProtection="0">
      <alignment horizontal="right" vertical="center"/>
    </xf>
    <xf numFmtId="4" fontId="173" fillId="106" borderId="50" applyNumberFormat="0" applyProtection="0">
      <alignment horizontal="left" vertical="center" indent="1"/>
    </xf>
    <xf numFmtId="4" fontId="173" fillId="106" borderId="50" applyNumberFormat="0" applyProtection="0">
      <alignment horizontal="left" vertical="center" indent="1"/>
    </xf>
    <xf numFmtId="4" fontId="173" fillId="106" borderId="50" applyNumberFormat="0" applyProtection="0">
      <alignment horizontal="left" vertical="center" indent="1"/>
    </xf>
    <xf numFmtId="4" fontId="173" fillId="106" borderId="50" applyNumberFormat="0" applyProtection="0">
      <alignment horizontal="left" vertical="center" indent="1"/>
    </xf>
    <xf numFmtId="4" fontId="173" fillId="106" borderId="50" applyNumberFormat="0" applyProtection="0">
      <alignment horizontal="left" vertical="center" indent="1"/>
    </xf>
    <xf numFmtId="4" fontId="173" fillId="106" borderId="50" applyNumberFormat="0" applyProtection="0">
      <alignment horizontal="left" vertical="center" indent="1"/>
    </xf>
    <xf numFmtId="0" fontId="172" fillId="42" borderId="49" applyNumberFormat="0" applyProtection="0">
      <alignment horizontal="left" vertical="top" indent="1"/>
    </xf>
    <xf numFmtId="0" fontId="172" fillId="42" borderId="49" applyNumberFormat="0" applyProtection="0">
      <alignment horizontal="left" vertical="top" indent="1"/>
    </xf>
    <xf numFmtId="0" fontId="172" fillId="42" borderId="49" applyNumberFormat="0" applyProtection="0">
      <alignment horizontal="left" vertical="top" indent="1"/>
    </xf>
    <xf numFmtId="0" fontId="172" fillId="42" borderId="49" applyNumberFormat="0" applyProtection="0">
      <alignment horizontal="left" vertical="top" indent="1"/>
    </xf>
    <xf numFmtId="0" fontId="172" fillId="42" borderId="49" applyNumberFormat="0" applyProtection="0">
      <alignment horizontal="left" vertical="top" indent="1"/>
    </xf>
    <xf numFmtId="0" fontId="172" fillId="42" borderId="49" applyNumberFormat="0" applyProtection="0">
      <alignment horizontal="left" vertical="top" indent="1"/>
    </xf>
    <xf numFmtId="0" fontId="172" fillId="42" borderId="49" applyNumberFormat="0" applyProtection="0">
      <alignment horizontal="left" vertical="top" indent="1"/>
    </xf>
    <xf numFmtId="4" fontId="23" fillId="62" borderId="32" applyNumberFormat="0" applyProtection="0">
      <alignment horizontal="left" vertical="center" indent="1"/>
    </xf>
    <xf numFmtId="4" fontId="23" fillId="62" borderId="32" applyNumberFormat="0" applyProtection="0">
      <alignment horizontal="left" vertical="center" indent="1"/>
    </xf>
    <xf numFmtId="4" fontId="23" fillId="62" borderId="32" applyNumberFormat="0" applyProtection="0">
      <alignment horizontal="left" vertical="center" indent="1"/>
    </xf>
    <xf numFmtId="4" fontId="23" fillId="62" borderId="32" applyNumberFormat="0" applyProtection="0">
      <alignment horizontal="left" vertical="center" indent="1"/>
    </xf>
    <xf numFmtId="4" fontId="63" fillId="42" borderId="49" applyNumberFormat="0" applyProtection="0">
      <alignment horizontal="left" vertical="center" indent="1"/>
    </xf>
    <xf numFmtId="4" fontId="169" fillId="6" borderId="32" applyNumberFormat="0" applyProtection="0">
      <alignment horizontal="right" vertical="center"/>
    </xf>
    <xf numFmtId="4" fontId="169" fillId="6" borderId="32" applyNumberFormat="0" applyProtection="0">
      <alignment horizontal="right" vertical="center"/>
    </xf>
    <xf numFmtId="4" fontId="169" fillId="6" borderId="32" applyNumberFormat="0" applyProtection="0">
      <alignment horizontal="right" vertical="center"/>
    </xf>
    <xf numFmtId="4" fontId="169" fillId="6" borderId="32" applyNumberFormat="0" applyProtection="0">
      <alignment horizontal="right" vertical="center"/>
    </xf>
    <xf numFmtId="4" fontId="169" fillId="6" borderId="32" applyNumberFormat="0" applyProtection="0">
      <alignment horizontal="right" vertical="center"/>
    </xf>
    <xf numFmtId="4" fontId="169" fillId="6" borderId="32" applyNumberFormat="0" applyProtection="0">
      <alignment horizontal="right" vertical="center"/>
    </xf>
    <xf numFmtId="4" fontId="169" fillId="6" borderId="32" applyNumberFormat="0" applyProtection="0">
      <alignment horizontal="right" vertical="center"/>
    </xf>
    <xf numFmtId="4" fontId="23" fillId="0" borderId="32" applyNumberFormat="0" applyProtection="0">
      <alignment horizontal="right" vertical="center"/>
    </xf>
    <xf numFmtId="4" fontId="23" fillId="0" borderId="32" applyNumberFormat="0" applyProtection="0">
      <alignment horizontal="right" vertical="center"/>
    </xf>
    <xf numFmtId="4" fontId="23" fillId="0" borderId="32" applyNumberFormat="0" applyProtection="0">
      <alignment horizontal="right" vertical="center"/>
    </xf>
    <xf numFmtId="4" fontId="23" fillId="0" borderId="32" applyNumberFormat="0" applyProtection="0">
      <alignment horizontal="right" vertical="center"/>
    </xf>
    <xf numFmtId="4" fontId="63" fillId="117" borderId="49" applyNumberFormat="0" applyProtection="0">
      <alignment horizontal="right" vertical="center"/>
    </xf>
    <xf numFmtId="0" fontId="172" fillId="46" borderId="49" applyNumberFormat="0" applyProtection="0">
      <alignment horizontal="left" vertical="top" indent="1"/>
    </xf>
    <xf numFmtId="0" fontId="172" fillId="46" borderId="49" applyNumberFormat="0" applyProtection="0">
      <alignment horizontal="left" vertical="top" indent="1"/>
    </xf>
    <xf numFmtId="0" fontId="172" fillId="46" borderId="49" applyNumberFormat="0" applyProtection="0">
      <alignment horizontal="left" vertical="top" indent="1"/>
    </xf>
    <xf numFmtId="0" fontId="172" fillId="46" borderId="49" applyNumberFormat="0" applyProtection="0">
      <alignment horizontal="left" vertical="top" indent="1"/>
    </xf>
    <xf numFmtId="0" fontId="172" fillId="46" borderId="49" applyNumberFormat="0" applyProtection="0">
      <alignment horizontal="left" vertical="top" indent="1"/>
    </xf>
    <xf numFmtId="4" fontId="172" fillId="57" borderId="49" applyNumberFormat="0" applyProtection="0">
      <alignment horizontal="left" vertical="center" indent="1"/>
    </xf>
    <xf numFmtId="4" fontId="172" fillId="57" borderId="49" applyNumberFormat="0" applyProtection="0">
      <alignment horizontal="left" vertical="center" indent="1"/>
    </xf>
    <xf numFmtId="4" fontId="172" fillId="57" borderId="49" applyNumberFormat="0" applyProtection="0">
      <alignment horizontal="left" vertical="center" indent="1"/>
    </xf>
    <xf numFmtId="4" fontId="172" fillId="57" borderId="49" applyNumberFormat="0" applyProtection="0">
      <alignment horizontal="left" vertical="center" indent="1"/>
    </xf>
    <xf numFmtId="4" fontId="172" fillId="57" borderId="49" applyNumberFormat="0" applyProtection="0">
      <alignment horizontal="left" vertical="center" indent="1"/>
    </xf>
    <xf numFmtId="4" fontId="172" fillId="57" borderId="49" applyNumberFormat="0" applyProtection="0">
      <alignment horizontal="left" vertical="center" indent="1"/>
    </xf>
    <xf numFmtId="4" fontId="169" fillId="105" borderId="45" applyNumberFormat="0" applyProtection="0">
      <alignment vertical="center"/>
    </xf>
    <xf numFmtId="4" fontId="169" fillId="105" borderId="45" applyNumberFormat="0" applyProtection="0">
      <alignment vertical="center"/>
    </xf>
    <xf numFmtId="4" fontId="169" fillId="105" borderId="45" applyNumberFormat="0" applyProtection="0">
      <alignment vertical="center"/>
    </xf>
    <xf numFmtId="4" fontId="169" fillId="105" borderId="45" applyNumberFormat="0" applyProtection="0">
      <alignment vertical="center"/>
    </xf>
    <xf numFmtId="4" fontId="169" fillId="105" borderId="45" applyNumberFormat="0" applyProtection="0">
      <alignment vertical="center"/>
    </xf>
    <xf numFmtId="4" fontId="169" fillId="105" borderId="45" applyNumberFormat="0" applyProtection="0">
      <alignment vertical="center"/>
    </xf>
    <xf numFmtId="4" fontId="169" fillId="105" borderId="45" applyNumberFormat="0" applyProtection="0">
      <alignment vertical="center"/>
    </xf>
    <xf numFmtId="4" fontId="172" fillId="46" borderId="49" applyNumberFormat="0" applyProtection="0">
      <alignment vertical="center"/>
    </xf>
    <xf numFmtId="4" fontId="172" fillId="46" borderId="49" applyNumberFormat="0" applyProtection="0">
      <alignment vertical="center"/>
    </xf>
    <xf numFmtId="4" fontId="172" fillId="46" borderId="49" applyNumberFormat="0" applyProtection="0">
      <alignment vertical="center"/>
    </xf>
    <xf numFmtId="4" fontId="172" fillId="46" borderId="49" applyNumberFormat="0" applyProtection="0">
      <alignment vertical="center"/>
    </xf>
    <xf numFmtId="4" fontId="172" fillId="46" borderId="49" applyNumberFormat="0" applyProtection="0">
      <alignment vertical="center"/>
    </xf>
    <xf numFmtId="0" fontId="23" fillId="48" borderId="61" applyNumberFormat="0">
      <protection locked="0"/>
    </xf>
    <xf numFmtId="0" fontId="23" fillId="48" borderId="61" applyNumberFormat="0">
      <protection locked="0"/>
    </xf>
    <xf numFmtId="0" fontId="23" fillId="48" borderId="61" applyNumberFormat="0">
      <protection locked="0"/>
    </xf>
    <xf numFmtId="0" fontId="23" fillId="48" borderId="61" applyNumberFormat="0">
      <protection locked="0"/>
    </xf>
    <xf numFmtId="0" fontId="23" fillId="48" borderId="61" applyNumberFormat="0">
      <protection locked="0"/>
    </xf>
    <xf numFmtId="0" fontId="9" fillId="48" borderId="45" applyNumberFormat="0">
      <protection locked="0"/>
    </xf>
    <xf numFmtId="0" fontId="23" fillId="48" borderId="61" applyNumberFormat="0">
      <protection locked="0"/>
    </xf>
    <xf numFmtId="0" fontId="23" fillId="48" borderId="61" applyNumberFormat="0">
      <protection locked="0"/>
    </xf>
    <xf numFmtId="0" fontId="23" fillId="48" borderId="61" applyNumberFormat="0">
      <protection locked="0"/>
    </xf>
    <xf numFmtId="0" fontId="9" fillId="48" borderId="45" applyNumberFormat="0">
      <protection locked="0"/>
    </xf>
    <xf numFmtId="0" fontId="23" fillId="48" borderId="61" applyNumberFormat="0">
      <protection locked="0"/>
    </xf>
    <xf numFmtId="0" fontId="23" fillId="48" borderId="61" applyNumberFormat="0">
      <protection locked="0"/>
    </xf>
    <xf numFmtId="0" fontId="23" fillId="48" borderId="61"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23" fillId="48" borderId="61" applyNumberFormat="0">
      <protection locked="0"/>
    </xf>
    <xf numFmtId="0" fontId="23" fillId="48" borderId="61" applyNumberFormat="0">
      <protection locked="0"/>
    </xf>
    <xf numFmtId="0" fontId="23" fillId="48" borderId="61"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23" fillId="48" borderId="61" applyNumberFormat="0">
      <protection locked="0"/>
    </xf>
    <xf numFmtId="0" fontId="23" fillId="48" borderId="61" applyNumberFormat="0">
      <protection locked="0"/>
    </xf>
    <xf numFmtId="0" fontId="23" fillId="48" borderId="61"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23" fillId="48" borderId="61" applyNumberFormat="0">
      <protection locked="0"/>
    </xf>
    <xf numFmtId="0" fontId="23" fillId="48" borderId="61"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23" fillId="48" borderId="61" applyNumberFormat="0">
      <protection locked="0"/>
    </xf>
    <xf numFmtId="0" fontId="23" fillId="48" borderId="61"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23" fillId="48" borderId="61" applyNumberFormat="0">
      <protection locked="0"/>
    </xf>
    <xf numFmtId="0" fontId="23" fillId="48" borderId="61" applyNumberFormat="0">
      <protection locked="0"/>
    </xf>
    <xf numFmtId="0" fontId="23" fillId="48" borderId="61" applyNumberFormat="0">
      <protection locked="0"/>
    </xf>
    <xf numFmtId="0" fontId="9" fillId="48" borderId="45" applyNumberFormat="0">
      <protection locked="0"/>
    </xf>
    <xf numFmtId="0" fontId="23"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9"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9"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9" fillId="117" borderId="49" applyNumberFormat="0" applyProtection="0">
      <alignment horizontal="left" vertical="top" indent="1"/>
    </xf>
    <xf numFmtId="0" fontId="23" fillId="117" borderId="49" applyNumberFormat="0" applyProtection="0">
      <alignment horizontal="left" vertical="top" indent="1"/>
    </xf>
    <xf numFmtId="0" fontId="9" fillId="42" borderId="49" applyNumberFormat="0" applyProtection="0">
      <alignment horizontal="left" vertical="center" indent="1"/>
    </xf>
    <xf numFmtId="0" fontId="23"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9"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23" fillId="117" borderId="49" applyNumberFormat="0" applyProtection="0">
      <alignment horizontal="left" vertical="top"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9" fillId="117" borderId="49"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9" fillId="117" borderId="49"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23" fillId="117" borderId="32" applyNumberFormat="0" applyProtection="0">
      <alignment horizontal="left" vertical="center" indent="1"/>
    </xf>
    <xf numFmtId="0" fontId="9" fillId="117" borderId="49" applyNumberFormat="0" applyProtection="0">
      <alignment horizontal="left" vertical="center"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9"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9"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9"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23"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23" fillId="50" borderId="49" applyNumberFormat="0" applyProtection="0">
      <alignment horizontal="left" vertical="top" indent="1"/>
    </xf>
    <xf numFmtId="0" fontId="9" fillId="50" borderId="49" applyNumberFormat="0" applyProtection="0">
      <alignment horizontal="left" vertical="top"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9"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42" borderId="49" applyNumberFormat="0" applyProtection="0">
      <alignment horizontal="left" vertical="top"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23" fillId="102" borderId="32" applyNumberFormat="0" applyProtection="0">
      <alignment horizontal="left" vertical="center" indent="1"/>
    </xf>
    <xf numFmtId="0" fontId="9" fillId="42" borderId="49" applyNumberFormat="0" applyProtection="0">
      <alignment horizontal="left" vertical="center" indent="1"/>
    </xf>
    <xf numFmtId="0" fontId="9" fillId="0" borderId="0"/>
    <xf numFmtId="0" fontId="23" fillId="102" borderId="32" applyNumberFormat="0" applyProtection="0">
      <alignment horizontal="left" vertical="center" indent="1"/>
    </xf>
    <xf numFmtId="9" fontId="30" fillId="0" borderId="0" applyFont="0" applyFill="0" applyBorder="0" applyAlignment="0" applyProtection="0"/>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9"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9" fillId="54" borderId="49"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170" fontId="8" fillId="0" borderId="0" applyFont="0" applyFill="0" applyBorder="0" applyAlignment="0" applyProtection="0"/>
    <xf numFmtId="4" fontId="23" fillId="42" borderId="50" applyNumberFormat="0" applyProtection="0">
      <alignment horizontal="left" vertical="center" indent="1"/>
    </xf>
    <xf numFmtId="4" fontId="23" fillId="42" borderId="5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63" fillId="42" borderId="0" applyNumberFormat="0" applyProtection="0">
      <alignment horizontal="left" vertical="center" indent="1"/>
    </xf>
    <xf numFmtId="174" fontId="9" fillId="0" borderId="0" applyFont="0" applyFill="0" applyBorder="0" applyAlignment="0" applyProtection="0"/>
    <xf numFmtId="0" fontId="57" fillId="0" borderId="0" applyNumberFormat="0" applyFill="0" applyBorder="0" applyAlignment="0" applyProtection="0"/>
    <xf numFmtId="0" fontId="30" fillId="0" borderId="0"/>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42"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63" fillId="117" borderId="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63" fillId="117" borderId="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0" fontId="200" fillId="52" borderId="0" applyNumberFormat="0" applyBorder="0" applyAlignment="0" applyProtection="0"/>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117" borderId="50" applyNumberFormat="0" applyProtection="0">
      <alignment horizontal="left" vertical="center" indent="1"/>
    </xf>
    <xf numFmtId="4" fontId="23" fillId="42" borderId="32" applyNumberFormat="0" applyProtection="0">
      <alignment horizontal="right" vertical="center"/>
    </xf>
    <xf numFmtId="4" fontId="23" fillId="42" borderId="32" applyNumberFormat="0" applyProtection="0">
      <alignment horizontal="right" vertical="center"/>
    </xf>
    <xf numFmtId="4" fontId="23" fillId="42" borderId="32" applyNumberFormat="0" applyProtection="0">
      <alignment horizontal="right" vertical="center"/>
    </xf>
    <xf numFmtId="4" fontId="23" fillId="42" borderId="32" applyNumberFormat="0" applyProtection="0">
      <alignment horizontal="right" vertical="center"/>
    </xf>
    <xf numFmtId="4" fontId="23" fillId="42" borderId="32" applyNumberFormat="0" applyProtection="0">
      <alignment horizontal="right" vertical="center"/>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9" fillId="54" borderId="50" applyNumberFormat="0" applyProtection="0">
      <alignment horizontal="left" vertical="center" indent="1"/>
    </xf>
    <xf numFmtId="4" fontId="23" fillId="116" borderId="50" applyNumberFormat="0" applyProtection="0">
      <alignment horizontal="left" vertical="center" indent="1"/>
    </xf>
    <xf numFmtId="4" fontId="23" fillId="116" borderId="50" applyNumberFormat="0" applyProtection="0">
      <alignment horizontal="left" vertical="center" indent="1"/>
    </xf>
    <xf numFmtId="4" fontId="23" fillId="116" borderId="50" applyNumberFormat="0" applyProtection="0">
      <alignment horizontal="left" vertical="center" indent="1"/>
    </xf>
    <xf numFmtId="4" fontId="23" fillId="116" borderId="50" applyNumberFormat="0" applyProtection="0">
      <alignment horizontal="left" vertical="center" indent="1"/>
    </xf>
    <xf numFmtId="4" fontId="23" fillId="116" borderId="50" applyNumberFormat="0" applyProtection="0">
      <alignment horizontal="left" vertical="center" indent="1"/>
    </xf>
    <xf numFmtId="4" fontId="23" fillId="116" borderId="50" applyNumberFormat="0" applyProtection="0">
      <alignment horizontal="left" vertical="center" indent="1"/>
    </xf>
    <xf numFmtId="4" fontId="23" fillId="116" borderId="50" applyNumberFormat="0" applyProtection="0">
      <alignment horizontal="left" vertical="center" indent="1"/>
    </xf>
    <xf numFmtId="4" fontId="23" fillId="56" borderId="32" applyNumberFormat="0" applyProtection="0">
      <alignment horizontal="right" vertical="center"/>
    </xf>
    <xf numFmtId="4" fontId="23" fillId="56" borderId="32" applyNumberFormat="0" applyProtection="0">
      <alignment horizontal="right" vertical="center"/>
    </xf>
    <xf numFmtId="4" fontId="23" fillId="56" borderId="32" applyNumberFormat="0" applyProtection="0">
      <alignment horizontal="right" vertical="center"/>
    </xf>
    <xf numFmtId="4" fontId="23" fillId="56" borderId="32" applyNumberFormat="0" applyProtection="0">
      <alignment horizontal="right" vertical="center"/>
    </xf>
    <xf numFmtId="4" fontId="23" fillId="56" borderId="32" applyNumberFormat="0" applyProtection="0">
      <alignment horizontal="right" vertical="center"/>
    </xf>
    <xf numFmtId="4" fontId="23" fillId="56" borderId="32" applyNumberFormat="0" applyProtection="0">
      <alignment horizontal="right" vertical="center"/>
    </xf>
    <xf numFmtId="4" fontId="23" fillId="56" borderId="32" applyNumberFormat="0" applyProtection="0">
      <alignment horizontal="right" vertical="center"/>
    </xf>
    <xf numFmtId="4" fontId="23" fillId="93" borderId="32" applyNumberFormat="0" applyProtection="0">
      <alignment horizontal="right" vertical="center"/>
    </xf>
    <xf numFmtId="4" fontId="23" fillId="93" borderId="32" applyNumberFormat="0" applyProtection="0">
      <alignment horizontal="right" vertical="center"/>
    </xf>
    <xf numFmtId="4" fontId="23" fillId="93" borderId="32" applyNumberFormat="0" applyProtection="0">
      <alignment horizontal="right" vertical="center"/>
    </xf>
    <xf numFmtId="4" fontId="23" fillId="93" borderId="32" applyNumberFormat="0" applyProtection="0">
      <alignment horizontal="right" vertical="center"/>
    </xf>
    <xf numFmtId="4" fontId="23" fillId="93" borderId="32" applyNumberFormat="0" applyProtection="0">
      <alignment horizontal="right" vertical="center"/>
    </xf>
    <xf numFmtId="4" fontId="23" fillId="93" borderId="32" applyNumberFormat="0" applyProtection="0">
      <alignment horizontal="right" vertical="center"/>
    </xf>
    <xf numFmtId="4" fontId="23" fillId="93" borderId="32" applyNumberFormat="0" applyProtection="0">
      <alignment horizontal="right" vertical="center"/>
    </xf>
    <xf numFmtId="4" fontId="23" fillId="55" borderId="32" applyNumberFormat="0" applyProtection="0">
      <alignment horizontal="right" vertical="center"/>
    </xf>
    <xf numFmtId="4" fontId="23" fillId="55" borderId="32" applyNumberFormat="0" applyProtection="0">
      <alignment horizontal="right" vertical="center"/>
    </xf>
    <xf numFmtId="4" fontId="23" fillId="55" borderId="32" applyNumberFormat="0" applyProtection="0">
      <alignment horizontal="right" vertical="center"/>
    </xf>
    <xf numFmtId="4" fontId="23" fillId="55" borderId="32" applyNumberFormat="0" applyProtection="0">
      <alignment horizontal="right" vertical="center"/>
    </xf>
    <xf numFmtId="4" fontId="23" fillId="55" borderId="32" applyNumberFormat="0" applyProtection="0">
      <alignment horizontal="right" vertical="center"/>
    </xf>
    <xf numFmtId="4" fontId="23" fillId="55" borderId="32" applyNumberFormat="0" applyProtection="0">
      <alignment horizontal="right" vertical="center"/>
    </xf>
    <xf numFmtId="4" fontId="23" fillId="55" borderId="32" applyNumberFormat="0" applyProtection="0">
      <alignment horizontal="right" vertical="center"/>
    </xf>
    <xf numFmtId="4" fontId="23" fillId="91" borderId="32" applyNumberFormat="0" applyProtection="0">
      <alignment horizontal="right" vertical="center"/>
    </xf>
    <xf numFmtId="4" fontId="23" fillId="91" borderId="32" applyNumberFormat="0" applyProtection="0">
      <alignment horizontal="right" vertical="center"/>
    </xf>
    <xf numFmtId="4" fontId="23" fillId="91" borderId="32" applyNumberFormat="0" applyProtection="0">
      <alignment horizontal="right" vertical="center"/>
    </xf>
    <xf numFmtId="4" fontId="23" fillId="91" borderId="32" applyNumberFormat="0" applyProtection="0">
      <alignment horizontal="right" vertical="center"/>
    </xf>
    <xf numFmtId="4" fontId="23" fillId="91" borderId="32" applyNumberFormat="0" applyProtection="0">
      <alignment horizontal="right" vertical="center"/>
    </xf>
    <xf numFmtId="4" fontId="23" fillId="91" borderId="32" applyNumberFormat="0" applyProtection="0">
      <alignment horizontal="right" vertical="center"/>
    </xf>
    <xf numFmtId="4" fontId="23" fillId="91" borderId="32" applyNumberFormat="0" applyProtection="0">
      <alignment horizontal="right" vertical="center"/>
    </xf>
    <xf numFmtId="4" fontId="23" fillId="63" borderId="32" applyNumberFormat="0" applyProtection="0">
      <alignment horizontal="right" vertical="center"/>
    </xf>
    <xf numFmtId="4" fontId="23" fillId="63" borderId="32" applyNumberFormat="0" applyProtection="0">
      <alignment horizontal="right" vertical="center"/>
    </xf>
    <xf numFmtId="4" fontId="23" fillId="63" borderId="32" applyNumberFormat="0" applyProtection="0">
      <alignment horizontal="right" vertical="center"/>
    </xf>
    <xf numFmtId="4" fontId="23" fillId="63" borderId="32" applyNumberFormat="0" applyProtection="0">
      <alignment horizontal="right" vertical="center"/>
    </xf>
    <xf numFmtId="4" fontId="23" fillId="63" borderId="32" applyNumberFormat="0" applyProtection="0">
      <alignment horizontal="right" vertical="center"/>
    </xf>
    <xf numFmtId="4" fontId="23" fillId="63" borderId="32" applyNumberFormat="0" applyProtection="0">
      <alignment horizontal="right" vertical="center"/>
    </xf>
    <xf numFmtId="4" fontId="23" fillId="63" borderId="32" applyNumberFormat="0" applyProtection="0">
      <alignment horizontal="right" vertical="center"/>
    </xf>
    <xf numFmtId="4" fontId="23" fillId="58" borderId="32" applyNumberFormat="0" applyProtection="0">
      <alignment horizontal="right" vertical="center"/>
    </xf>
    <xf numFmtId="4" fontId="23" fillId="58" borderId="32" applyNumberFormat="0" applyProtection="0">
      <alignment horizontal="right" vertical="center"/>
    </xf>
    <xf numFmtId="4" fontId="23" fillId="58" borderId="32" applyNumberFormat="0" applyProtection="0">
      <alignment horizontal="right" vertical="center"/>
    </xf>
    <xf numFmtId="4" fontId="23" fillId="58" borderId="32" applyNumberFormat="0" applyProtection="0">
      <alignment horizontal="right" vertical="center"/>
    </xf>
    <xf numFmtId="4" fontId="23" fillId="58" borderId="32" applyNumberFormat="0" applyProtection="0">
      <alignment horizontal="right" vertical="center"/>
    </xf>
    <xf numFmtId="4" fontId="23" fillId="58" borderId="32" applyNumberFormat="0" applyProtection="0">
      <alignment horizontal="right" vertical="center"/>
    </xf>
    <xf numFmtId="4" fontId="23" fillId="58" borderId="32" applyNumberFormat="0" applyProtection="0">
      <alignment horizontal="right" vertical="center"/>
    </xf>
    <xf numFmtId="4" fontId="23" fillId="78" borderId="50" applyNumberFormat="0" applyProtection="0">
      <alignment horizontal="right" vertical="center"/>
    </xf>
    <xf numFmtId="4" fontId="23" fillId="78" borderId="50" applyNumberFormat="0" applyProtection="0">
      <alignment horizontal="right" vertical="center"/>
    </xf>
    <xf numFmtId="4" fontId="23" fillId="78" borderId="50" applyNumberFormat="0" applyProtection="0">
      <alignment horizontal="right" vertical="center"/>
    </xf>
    <xf numFmtId="4" fontId="23" fillId="78" borderId="50" applyNumberFormat="0" applyProtection="0">
      <alignment horizontal="right" vertical="center"/>
    </xf>
    <xf numFmtId="4" fontId="23" fillId="78" borderId="50" applyNumberFormat="0" applyProtection="0">
      <alignment horizontal="right" vertical="center"/>
    </xf>
    <xf numFmtId="4" fontId="23" fillId="78" borderId="50" applyNumberFormat="0" applyProtection="0">
      <alignment horizontal="right" vertical="center"/>
    </xf>
    <xf numFmtId="4" fontId="23" fillId="78" borderId="50" applyNumberFormat="0" applyProtection="0">
      <alignment horizontal="right" vertical="center"/>
    </xf>
    <xf numFmtId="4" fontId="23" fillId="107" borderId="32" applyNumberFormat="0" applyProtection="0">
      <alignment horizontal="right" vertical="center"/>
    </xf>
    <xf numFmtId="4" fontId="23" fillId="107" borderId="32" applyNumberFormat="0" applyProtection="0">
      <alignment horizontal="right" vertical="center"/>
    </xf>
    <xf numFmtId="4" fontId="23" fillId="107" borderId="32" applyNumberFormat="0" applyProtection="0">
      <alignment horizontal="right" vertical="center"/>
    </xf>
    <xf numFmtId="4" fontId="23" fillId="107" borderId="32" applyNumberFormat="0" applyProtection="0">
      <alignment horizontal="right" vertical="center"/>
    </xf>
    <xf numFmtId="4" fontId="23" fillId="107" borderId="32" applyNumberFormat="0" applyProtection="0">
      <alignment horizontal="right" vertical="center"/>
    </xf>
    <xf numFmtId="4" fontId="23" fillId="107" borderId="32" applyNumberFormat="0" applyProtection="0">
      <alignment horizontal="right" vertical="center"/>
    </xf>
    <xf numFmtId="4" fontId="23" fillId="107" borderId="32" applyNumberFormat="0" applyProtection="0">
      <alignment horizontal="right" vertical="center"/>
    </xf>
    <xf numFmtId="4" fontId="23" fillId="45" borderId="32" applyNumberFormat="0" applyProtection="0">
      <alignment horizontal="right" vertical="center"/>
    </xf>
    <xf numFmtId="4" fontId="23" fillId="45" borderId="32" applyNumberFormat="0" applyProtection="0">
      <alignment horizontal="right" vertical="center"/>
    </xf>
    <xf numFmtId="4" fontId="23" fillId="45" borderId="32" applyNumberFormat="0" applyProtection="0">
      <alignment horizontal="right" vertical="center"/>
    </xf>
    <xf numFmtId="4" fontId="23" fillId="45" borderId="32" applyNumberFormat="0" applyProtection="0">
      <alignment horizontal="right" vertical="center"/>
    </xf>
    <xf numFmtId="4" fontId="23" fillId="45" borderId="32" applyNumberFormat="0" applyProtection="0">
      <alignment horizontal="right" vertical="center"/>
    </xf>
    <xf numFmtId="4" fontId="23" fillId="45" borderId="32" applyNumberFormat="0" applyProtection="0">
      <alignment horizontal="right" vertical="center"/>
    </xf>
    <xf numFmtId="4" fontId="23" fillId="45" borderId="32" applyNumberFormat="0" applyProtection="0">
      <alignment horizontal="right" vertical="center"/>
    </xf>
    <xf numFmtId="4" fontId="23" fillId="62" borderId="32" applyNumberFormat="0" applyProtection="0">
      <alignment horizontal="left" vertical="center" indent="1"/>
    </xf>
    <xf numFmtId="4" fontId="23" fillId="62" borderId="32" applyNumberFormat="0" applyProtection="0">
      <alignment horizontal="left" vertical="center" indent="1"/>
    </xf>
    <xf numFmtId="4" fontId="23" fillId="62" borderId="32" applyNumberFormat="0" applyProtection="0">
      <alignment horizontal="left" vertical="center" indent="1"/>
    </xf>
    <xf numFmtId="4" fontId="23" fillId="62" borderId="32" applyNumberFormat="0" applyProtection="0">
      <alignment horizontal="left" vertical="center" indent="1"/>
    </xf>
    <xf numFmtId="4" fontId="23" fillId="62" borderId="32" applyNumberFormat="0" applyProtection="0">
      <alignment horizontal="left" vertical="center" indent="1"/>
    </xf>
    <xf numFmtId="0" fontId="170" fillId="108" borderId="49" applyNumberFormat="0" applyProtection="0">
      <alignment horizontal="left" vertical="top" indent="1"/>
    </xf>
    <xf numFmtId="0" fontId="170" fillId="108" borderId="49" applyNumberFormat="0" applyProtection="0">
      <alignment horizontal="left" vertical="top" indent="1"/>
    </xf>
    <xf numFmtId="0" fontId="170" fillId="108" borderId="49" applyNumberFormat="0" applyProtection="0">
      <alignment horizontal="left" vertical="top" indent="1"/>
    </xf>
    <xf numFmtId="0" fontId="170" fillId="108" borderId="49" applyNumberFormat="0" applyProtection="0">
      <alignment horizontal="left" vertical="top" indent="1"/>
    </xf>
    <xf numFmtId="0" fontId="170" fillId="108" borderId="49" applyNumberFormat="0" applyProtection="0">
      <alignment horizontal="left" vertical="top" indent="1"/>
    </xf>
    <xf numFmtId="0" fontId="170" fillId="108" borderId="49" applyNumberFormat="0" applyProtection="0">
      <alignment horizontal="left" vertical="top" indent="1"/>
    </xf>
    <xf numFmtId="0" fontId="170" fillId="108" borderId="49" applyNumberFormat="0" applyProtection="0">
      <alignment horizontal="left" vertical="top" indent="1"/>
    </xf>
    <xf numFmtId="4" fontId="23" fillId="59" borderId="32" applyNumberFormat="0" applyProtection="0">
      <alignment horizontal="left" vertical="center" indent="1"/>
    </xf>
    <xf numFmtId="4" fontId="23" fillId="59" borderId="32" applyNumberFormat="0" applyProtection="0">
      <alignment horizontal="left" vertical="center" indent="1"/>
    </xf>
    <xf numFmtId="4" fontId="23" fillId="59" borderId="32" applyNumberFormat="0" applyProtection="0">
      <alignment horizontal="left" vertical="center" indent="1"/>
    </xf>
    <xf numFmtId="4" fontId="23" fillId="59" borderId="32" applyNumberFormat="0" applyProtection="0">
      <alignment horizontal="left" vertical="center" indent="1"/>
    </xf>
    <xf numFmtId="4" fontId="23" fillId="59" borderId="32" applyNumberFormat="0" applyProtection="0">
      <alignment horizontal="left" vertical="center" indent="1"/>
    </xf>
    <xf numFmtId="4" fontId="169" fillId="59" borderId="32" applyNumberFormat="0" applyProtection="0">
      <alignment vertical="center"/>
    </xf>
    <xf numFmtId="4" fontId="169" fillId="59" borderId="32" applyNumberFormat="0" applyProtection="0">
      <alignment vertical="center"/>
    </xf>
    <xf numFmtId="4" fontId="169" fillId="59" borderId="32" applyNumberFormat="0" applyProtection="0">
      <alignment vertical="center"/>
    </xf>
    <xf numFmtId="4" fontId="169" fillId="59" borderId="32" applyNumberFormat="0" applyProtection="0">
      <alignment vertical="center"/>
    </xf>
    <xf numFmtId="4" fontId="169" fillId="59" borderId="32" applyNumberFormat="0" applyProtection="0">
      <alignment vertical="center"/>
    </xf>
    <xf numFmtId="4" fontId="169" fillId="59" borderId="32" applyNumberFormat="0" applyProtection="0">
      <alignment vertical="center"/>
    </xf>
    <xf numFmtId="4" fontId="169" fillId="59" borderId="32" applyNumberFormat="0" applyProtection="0">
      <alignment vertical="center"/>
    </xf>
    <xf numFmtId="4" fontId="23" fillId="108" borderId="32" applyNumberFormat="0" applyProtection="0">
      <alignment vertical="center"/>
    </xf>
    <xf numFmtId="4" fontId="23" fillId="108" borderId="32" applyNumberFormat="0" applyProtection="0">
      <alignment vertical="center"/>
    </xf>
    <xf numFmtId="4" fontId="23" fillId="108" borderId="32" applyNumberFormat="0" applyProtection="0">
      <alignment vertical="center"/>
    </xf>
    <xf numFmtId="4" fontId="23" fillId="108" borderId="32" applyNumberFormat="0" applyProtection="0">
      <alignment vertical="center"/>
    </xf>
    <xf numFmtId="0" fontId="152" fillId="95" borderId="47" applyNumberFormat="0" applyAlignment="0" applyProtection="0"/>
    <xf numFmtId="0" fontId="152" fillId="95" borderId="47" applyNumberFormat="0" applyAlignment="0" applyProtection="0"/>
    <xf numFmtId="0" fontId="152" fillId="95" borderId="47" applyNumberFormat="0" applyAlignment="0" applyProtection="0"/>
    <xf numFmtId="0" fontId="152" fillId="95" borderId="47" applyNumberFormat="0" applyAlignment="0" applyProtection="0"/>
    <xf numFmtId="0" fontId="152" fillId="95" borderId="47" applyNumberFormat="0" applyAlignment="0" applyProtection="0"/>
    <xf numFmtId="0" fontId="152" fillId="95" borderId="47" applyNumberFormat="0" applyAlignment="0" applyProtection="0"/>
    <xf numFmtId="0" fontId="152" fillId="95" borderId="47" applyNumberFormat="0" applyAlignment="0" applyProtection="0"/>
    <xf numFmtId="0" fontId="152" fillId="95" borderId="47" applyNumberFormat="0" applyAlignment="0" applyProtection="0"/>
    <xf numFmtId="0" fontId="9" fillId="0" borderId="0"/>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9" fontId="37"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151" fillId="48" borderId="6">
      <alignment horizontal="center" vertical="center" wrapText="1"/>
    </xf>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9" fillId="88" borderId="46" applyNumberFormat="0" applyFont="0" applyAlignment="0" applyProtection="0"/>
    <xf numFmtId="0" fontId="23" fillId="88" borderId="32" applyNumberFormat="0" applyFont="0" applyAlignment="0" applyProtection="0"/>
    <xf numFmtId="0" fontId="23" fillId="88" borderId="32" applyNumberFormat="0" applyFont="0" applyAlignment="0" applyProtection="0"/>
    <xf numFmtId="0" fontId="23" fillId="88" borderId="32" applyNumberFormat="0" applyFont="0" applyAlignment="0" applyProtection="0"/>
    <xf numFmtId="0" fontId="23" fillId="88" borderId="32" applyNumberFormat="0" applyFont="0" applyAlignment="0" applyProtection="0"/>
    <xf numFmtId="0" fontId="23" fillId="88" borderId="32" applyNumberFormat="0" applyFont="0" applyAlignment="0" applyProtection="0"/>
    <xf numFmtId="0" fontId="23" fillId="88" borderId="32" applyNumberFormat="0" applyFont="0" applyAlignment="0" applyProtection="0"/>
    <xf numFmtId="0" fontId="23" fillId="88" borderId="32" applyNumberFormat="0" applyFont="0" applyAlignment="0" applyProtection="0"/>
    <xf numFmtId="0" fontId="23" fillId="88" borderId="32" applyNumberFormat="0" applyFont="0" applyAlignment="0" applyProtection="0"/>
    <xf numFmtId="0" fontId="23" fillId="109" borderId="0"/>
    <xf numFmtId="0" fontId="23" fillId="109" borderId="0"/>
    <xf numFmtId="0" fontId="23" fillId="109" borderId="0"/>
    <xf numFmtId="0" fontId="23" fillId="109" borderId="0"/>
    <xf numFmtId="0" fontId="23" fillId="109" borderId="0"/>
    <xf numFmtId="170" fontId="23" fillId="0" borderId="0" applyFont="0" applyFill="0" applyBorder="0" applyAlignment="0" applyProtection="0"/>
    <xf numFmtId="174" fontId="9" fillId="0" borderId="0" applyFont="0" applyFill="0" applyBorder="0" applyAlignment="0" applyProtection="0"/>
    <xf numFmtId="0" fontId="72" fillId="89" borderId="0" applyNumberFormat="0" applyBorder="0" applyAlignment="0" applyProtection="0"/>
    <xf numFmtId="0" fontId="72" fillId="89" borderId="0" applyNumberFormat="0" applyBorder="0" applyAlignment="0" applyProtection="0"/>
    <xf numFmtId="0" fontId="142" fillId="89" borderId="0" applyNumberFormat="0" applyBorder="0" applyAlignment="0" applyProtection="0"/>
    <xf numFmtId="174"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0" fontId="37" fillId="0" borderId="0"/>
    <xf numFmtId="0" fontId="133" fillId="88" borderId="0" applyNumberFormat="0" applyBorder="0" applyAlignment="0" applyProtection="0"/>
    <xf numFmtId="0" fontId="34" fillId="0" borderId="0"/>
    <xf numFmtId="0" fontId="34" fillId="0" borderId="0"/>
    <xf numFmtId="0" fontId="34" fillId="0" borderId="0"/>
    <xf numFmtId="9" fontId="37" fillId="0" borderId="0" applyFont="0" applyFill="0" applyBorder="0" applyAlignment="0" applyProtection="0"/>
    <xf numFmtId="0" fontId="34" fillId="0" borderId="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9" fontId="9" fillId="0" borderId="0" applyFont="0" applyFill="0" applyBorder="0" applyAlignment="0" applyProtection="0"/>
    <xf numFmtId="0" fontId="34" fillId="0" borderId="0"/>
    <xf numFmtId="0" fontId="34" fillId="0" borderId="0"/>
    <xf numFmtId="0" fontId="34" fillId="0" borderId="0"/>
    <xf numFmtId="193" fontId="9"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3" fillId="109" borderId="0"/>
    <xf numFmtId="0" fontId="34" fillId="0" borderId="0"/>
    <xf numFmtId="0" fontId="34" fillId="0" borderId="0"/>
    <xf numFmtId="0" fontId="34" fillId="0" borderId="0"/>
    <xf numFmtId="0" fontId="34" fillId="0" borderId="0"/>
    <xf numFmtId="0" fontId="34" fillId="0" borderId="0"/>
    <xf numFmtId="0" fontId="118" fillId="89" borderId="32" applyNumberFormat="0" applyAlignment="0" applyProtection="0"/>
    <xf numFmtId="0" fontId="118" fillId="89" borderId="32" applyNumberFormat="0" applyAlignment="0" applyProtection="0"/>
    <xf numFmtId="0" fontId="67" fillId="92"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9" fillId="0" borderId="0"/>
    <xf numFmtId="0" fontId="23" fillId="109" borderId="0"/>
    <xf numFmtId="0" fontId="67" fillId="85" borderId="0" applyNumberFormat="0" applyBorder="0" applyAlignment="0" applyProtection="0"/>
    <xf numFmtId="0" fontId="9" fillId="0" borderId="0"/>
    <xf numFmtId="0" fontId="9" fillId="0" borderId="0"/>
    <xf numFmtId="0" fontId="67" fillId="83" borderId="0" applyNumberFormat="0" applyBorder="0" applyAlignment="0" applyProtection="0"/>
    <xf numFmtId="0" fontId="67" fillId="83" borderId="0" applyNumberFormat="0" applyBorder="0" applyAlignment="0" applyProtection="0"/>
    <xf numFmtId="0" fontId="23" fillId="109" borderId="0"/>
    <xf numFmtId="0" fontId="34" fillId="0" borderId="0"/>
    <xf numFmtId="0" fontId="34" fillId="0" borderId="0"/>
    <xf numFmtId="0" fontId="67" fillId="72" borderId="0" applyNumberFormat="0" applyBorder="0" applyAlignment="0" applyProtection="0"/>
    <xf numFmtId="0" fontId="67" fillId="72" borderId="0" applyNumberFormat="0" applyBorder="0" applyAlignment="0" applyProtection="0"/>
    <xf numFmtId="0" fontId="34" fillId="0" borderId="0"/>
    <xf numFmtId="0" fontId="34" fillId="0" borderId="0"/>
    <xf numFmtId="0" fontId="67" fillId="64" borderId="0" applyNumberFormat="0" applyBorder="0" applyAlignment="0" applyProtection="0"/>
    <xf numFmtId="0" fontId="34" fillId="0" borderId="0"/>
    <xf numFmtId="0" fontId="113" fillId="0" borderId="0" applyNumberFormat="0" applyFill="0" applyBorder="0" applyAlignment="0" applyProtection="0"/>
    <xf numFmtId="0" fontId="23" fillId="109" borderId="0"/>
    <xf numFmtId="0" fontId="23" fillId="109" borderId="0"/>
    <xf numFmtId="0" fontId="8" fillId="0" borderId="0"/>
    <xf numFmtId="0" fontId="23" fillId="109" borderId="0"/>
    <xf numFmtId="0" fontId="72" fillId="0" borderId="34" applyNumberFormat="0" applyFill="0" applyAlignment="0" applyProtection="0"/>
    <xf numFmtId="0" fontId="94" fillId="85" borderId="33" applyNumberFormat="0" applyAlignment="0" applyProtection="0"/>
    <xf numFmtId="0" fontId="94" fillId="85" borderId="33" applyNumberFormat="0" applyAlignment="0" applyProtection="0"/>
    <xf numFmtId="0" fontId="89" fillId="95" borderId="32" applyNumberFormat="0" applyAlignment="0" applyProtection="0"/>
    <xf numFmtId="0" fontId="23" fillId="109" borderId="0"/>
    <xf numFmtId="0" fontId="23" fillId="109" borderId="0"/>
    <xf numFmtId="0" fontId="8" fillId="0" borderId="0"/>
    <xf numFmtId="0" fontId="23" fillId="109"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9" borderId="0"/>
    <xf numFmtId="0" fontId="23" fillId="109" borderId="0"/>
    <xf numFmtId="0" fontId="23" fillId="109" borderId="0"/>
    <xf numFmtId="0" fontId="9" fillId="0" borderId="0"/>
    <xf numFmtId="0" fontId="11" fillId="81" borderId="0" applyNumberFormat="0" applyBorder="0" applyAlignment="0" applyProtection="0"/>
    <xf numFmtId="0" fontId="9" fillId="0" borderId="0"/>
    <xf numFmtId="0" fontId="23" fillId="109" borderId="0"/>
    <xf numFmtId="0" fontId="34" fillId="0" borderId="0"/>
    <xf numFmtId="0" fontId="34" fillId="0" borderId="0"/>
    <xf numFmtId="0" fontId="34" fillId="0" borderId="0"/>
    <xf numFmtId="0" fontId="34" fillId="0" borderId="0"/>
    <xf numFmtId="0" fontId="34" fillId="0" borderId="0"/>
    <xf numFmtId="0" fontId="34"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4" fillId="0" borderId="0"/>
    <xf numFmtId="0" fontId="23" fillId="109" borderId="0"/>
    <xf numFmtId="0" fontId="9" fillId="0" borderId="0"/>
    <xf numFmtId="0" fontId="9" fillId="0" borderId="0"/>
    <xf numFmtId="9" fontId="8" fillId="0" borderId="0" applyFont="0" applyFill="0" applyBorder="0" applyAlignment="0" applyProtection="0"/>
    <xf numFmtId="170" fontId="8"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xf numFmtId="0" fontId="34" fillId="0" borderId="0"/>
    <xf numFmtId="170" fontId="8" fillId="0" borderId="0" applyFont="0" applyFill="0" applyBorder="0" applyAlignment="0" applyProtection="0"/>
    <xf numFmtId="0" fontId="8" fillId="0" borderId="0"/>
    <xf numFmtId="0" fontId="8" fillId="0" borderId="0"/>
    <xf numFmtId="0" fontId="8" fillId="0" borderId="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1" fillId="0" borderId="60" applyNumberFormat="0" applyFill="0" applyAlignment="0" applyProtection="0"/>
    <xf numFmtId="0" fontId="113" fillId="0" borderId="53" applyNumberFormat="0" applyFill="0" applyAlignment="0" applyProtection="0"/>
    <xf numFmtId="0" fontId="127" fillId="0" borderId="52" applyNumberFormat="0" applyFill="0" applyAlignment="0" applyProtection="0"/>
    <xf numFmtId="0" fontId="125" fillId="0" borderId="37" applyNumberFormat="0" applyFill="0" applyAlignment="0" applyProtection="0"/>
    <xf numFmtId="0" fontId="199" fillId="0" borderId="0" applyNumberFormat="0" applyFill="0" applyBorder="0" applyAlignment="0" applyProtection="0"/>
    <xf numFmtId="4" fontId="174" fillId="48" borderId="32" applyNumberFormat="0" applyProtection="0">
      <alignment horizontal="right" vertical="center"/>
    </xf>
    <xf numFmtId="4" fontId="174" fillId="48" borderId="32" applyNumberFormat="0" applyProtection="0">
      <alignment horizontal="right" vertical="center"/>
    </xf>
    <xf numFmtId="4" fontId="173" fillId="106" borderId="50" applyNumberFormat="0" applyProtection="0">
      <alignment horizontal="left" vertical="center" indent="1"/>
    </xf>
    <xf numFmtId="0" fontId="172" fillId="46" borderId="49" applyNumberFormat="0" applyProtection="0">
      <alignment horizontal="left" vertical="top" indent="1"/>
    </xf>
    <xf numFmtId="0" fontId="172" fillId="46" borderId="49" applyNumberFormat="0" applyProtection="0">
      <alignment horizontal="left" vertical="top" indent="1"/>
    </xf>
    <xf numFmtId="4" fontId="172" fillId="57" borderId="49" applyNumberFormat="0" applyProtection="0">
      <alignment horizontal="left" vertical="center" indent="1"/>
    </xf>
    <xf numFmtId="4" fontId="172" fillId="46" borderId="49" applyNumberFormat="0" applyProtection="0">
      <alignment vertical="center"/>
    </xf>
    <xf numFmtId="4" fontId="172" fillId="46" borderId="49" applyNumberFormat="0" applyProtection="0">
      <alignment vertical="center"/>
    </xf>
    <xf numFmtId="0" fontId="23" fillId="48" borderId="61"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9" fillId="48" borderId="45" applyNumberFormat="0">
      <protection locked="0"/>
    </xf>
    <xf numFmtId="0" fontId="23" fillId="117" borderId="49" applyNumberFormat="0" applyProtection="0">
      <alignment horizontal="left" vertical="top" indent="1"/>
    </xf>
    <xf numFmtId="0" fontId="9" fillId="117" borderId="49" applyNumberFormat="0" applyProtection="0">
      <alignment horizontal="left" vertical="center" indent="1"/>
    </xf>
    <xf numFmtId="0" fontId="9" fillId="117" borderId="49" applyNumberFormat="0" applyProtection="0">
      <alignment horizontal="left" vertical="top" indent="1"/>
    </xf>
    <xf numFmtId="0" fontId="23" fillId="117" borderId="32" applyNumberFormat="0" applyProtection="0">
      <alignment horizontal="left" vertical="center" indent="1"/>
    </xf>
    <xf numFmtId="0" fontId="9" fillId="117" borderId="49" applyNumberFormat="0" applyProtection="0">
      <alignment horizontal="left" vertical="center" indent="1"/>
    </xf>
    <xf numFmtId="0" fontId="9" fillId="117" borderId="49" applyNumberFormat="0" applyProtection="0">
      <alignment horizontal="left" vertical="center" indent="1"/>
    </xf>
    <xf numFmtId="0" fontId="9" fillId="50" borderId="49" applyNumberFormat="0" applyProtection="0">
      <alignment horizontal="left" vertical="top" indent="1"/>
    </xf>
    <xf numFmtId="0" fontId="23"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9" fillId="50" borderId="49" applyNumberFormat="0" applyProtection="0">
      <alignment horizontal="left" vertical="top" indent="1"/>
    </xf>
    <xf numFmtId="0" fontId="23" fillId="50" borderId="49" applyNumberFormat="0" applyProtection="0">
      <alignment horizontal="left" vertical="top"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23" fillId="50" borderId="32" applyNumberFormat="0" applyProtection="0">
      <alignment horizontal="left" vertical="center" indent="1"/>
    </xf>
    <xf numFmtId="0" fontId="9" fillId="50" borderId="49" applyNumberFormat="0" applyProtection="0">
      <alignment horizontal="left" vertical="center" indent="1"/>
    </xf>
    <xf numFmtId="0" fontId="9" fillId="50" borderId="49" applyNumberFormat="0" applyProtection="0">
      <alignment horizontal="left" vertical="center" indent="1"/>
    </xf>
    <xf numFmtId="0" fontId="23" fillId="42" borderId="49" applyNumberFormat="0" applyProtection="0">
      <alignment horizontal="left" vertical="top" indent="1"/>
    </xf>
    <xf numFmtId="0" fontId="9" fillId="42" borderId="49" applyNumberFormat="0" applyProtection="0">
      <alignment horizontal="left" vertical="top" indent="1"/>
    </xf>
    <xf numFmtId="0" fontId="23" fillId="42" borderId="49" applyNumberFormat="0" applyProtection="0">
      <alignment horizontal="left" vertical="top" indent="1"/>
    </xf>
    <xf numFmtId="0" fontId="9" fillId="42" borderId="49" applyNumberFormat="0" applyProtection="0">
      <alignment horizontal="left" vertical="top" indent="1"/>
    </xf>
    <xf numFmtId="0" fontId="23" fillId="42" borderId="49" applyNumberFormat="0" applyProtection="0">
      <alignment horizontal="left" vertical="top" indent="1"/>
    </xf>
    <xf numFmtId="0" fontId="9" fillId="42" borderId="49" applyNumberFormat="0" applyProtection="0">
      <alignment horizontal="left" vertical="top" indent="1"/>
    </xf>
    <xf numFmtId="0" fontId="9" fillId="42" borderId="49" applyNumberFormat="0" applyProtection="0">
      <alignment horizontal="left" vertical="top" indent="1"/>
    </xf>
    <xf numFmtId="0" fontId="23" fillId="102" borderId="32" applyNumberFormat="0" applyProtection="0">
      <alignment horizontal="left" vertical="center" indent="1"/>
    </xf>
    <xf numFmtId="0" fontId="23" fillId="42" borderId="49" applyNumberFormat="0" applyProtection="0">
      <alignment horizontal="left" vertical="top"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9" fillId="42" borderId="49" applyNumberFormat="0" applyProtection="0">
      <alignment horizontal="left" vertical="center" indent="1"/>
    </xf>
    <xf numFmtId="0" fontId="23" fillId="102" borderId="32" applyNumberFormat="0" applyProtection="0">
      <alignment horizontal="left" vertical="center" indent="1"/>
    </xf>
    <xf numFmtId="0" fontId="9" fillId="42" borderId="49" applyNumberFormat="0" applyProtection="0">
      <alignment horizontal="left" vertical="center" indent="1"/>
    </xf>
    <xf numFmtId="0" fontId="23" fillId="102" borderId="32"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9" fillId="42" borderId="49" applyNumberFormat="0" applyProtection="0">
      <alignment horizontal="left" vertical="center" indent="1"/>
    </xf>
    <xf numFmtId="0" fontId="23" fillId="102" borderId="32" applyNumberFormat="0" applyProtection="0">
      <alignment horizontal="left" vertical="center" indent="1"/>
    </xf>
    <xf numFmtId="0" fontId="23" fillId="102" borderId="32" applyNumberFormat="0" applyProtection="0">
      <alignment horizontal="left" vertical="center" indent="1"/>
    </xf>
    <xf numFmtId="0" fontId="9" fillId="0" borderId="0"/>
    <xf numFmtId="0" fontId="23" fillId="54" borderId="49" applyNumberFormat="0" applyProtection="0">
      <alignment horizontal="left" vertical="top" indent="1"/>
    </xf>
    <xf numFmtId="0" fontId="23" fillId="102" borderId="32" applyNumberFormat="0" applyProtection="0">
      <alignment horizontal="left" vertical="center" indent="1"/>
    </xf>
    <xf numFmtId="9" fontId="37" fillId="0" borderId="0" applyFont="0" applyFill="0" applyBorder="0" applyAlignment="0" applyProtection="0"/>
    <xf numFmtId="0" fontId="23" fillId="54" borderId="49" applyNumberFormat="0" applyProtection="0">
      <alignment horizontal="left" vertical="top" indent="1"/>
    </xf>
    <xf numFmtId="0" fontId="23" fillId="54" borderId="49" applyNumberFormat="0" applyProtection="0">
      <alignment horizontal="left" vertical="top" indent="1"/>
    </xf>
    <xf numFmtId="0" fontId="23"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23" fillId="54" borderId="49" applyNumberFormat="0" applyProtection="0">
      <alignment horizontal="left" vertical="top" indent="1"/>
    </xf>
    <xf numFmtId="0" fontId="9" fillId="54" borderId="49" applyNumberFormat="0" applyProtection="0">
      <alignment horizontal="left" vertical="top" indent="1"/>
    </xf>
    <xf numFmtId="0" fontId="9" fillId="54" borderId="49" applyNumberFormat="0" applyProtection="0">
      <alignment horizontal="left" vertical="top"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23" fillId="57" borderId="32" applyNumberFormat="0" applyProtection="0">
      <alignment horizontal="left" vertical="center" indent="1"/>
    </xf>
    <xf numFmtId="0" fontId="9" fillId="54" borderId="49" applyNumberFormat="0" applyProtection="0">
      <alignment horizontal="left" vertical="center" indent="1"/>
    </xf>
    <xf numFmtId="0" fontId="23" fillId="57" borderId="32" applyNumberFormat="0" applyProtection="0">
      <alignment horizontal="left" vertical="center" indent="1"/>
    </xf>
    <xf numFmtId="0" fontId="9" fillId="54" borderId="49" applyNumberFormat="0" applyProtection="0">
      <alignment horizontal="left" vertical="center" indent="1"/>
    </xf>
    <xf numFmtId="0" fontId="23" fillId="57" borderId="32"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0" fontId="9" fillId="54" borderId="49"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23" fillId="42" borderId="50" applyNumberFormat="0" applyProtection="0">
      <alignment horizontal="left" vertical="center" indent="1"/>
    </xf>
    <xf numFmtId="4" fontId="63" fillId="42" borderId="0" applyNumberFormat="0" applyProtection="0">
      <alignment horizontal="left" vertical="center" indent="1"/>
    </xf>
    <xf numFmtId="4" fontId="63" fillId="42" borderId="0" applyNumberFormat="0" applyProtection="0">
      <alignment horizontal="left" vertical="center" indent="1"/>
    </xf>
    <xf numFmtId="4" fontId="23" fillId="42" borderId="50" applyNumberFormat="0" applyProtection="0">
      <alignment horizontal="left" vertical="center" indent="1"/>
    </xf>
    <xf numFmtId="4" fontId="63" fillId="117" borderId="0" applyNumberFormat="0" applyProtection="0">
      <alignment horizontal="left" vertical="center" indent="1"/>
    </xf>
    <xf numFmtId="4" fontId="23" fillId="117" borderId="50" applyNumberFormat="0" applyProtection="0">
      <alignment horizontal="left" vertical="center" indent="1"/>
    </xf>
    <xf numFmtId="0" fontId="23" fillId="109" borderId="0"/>
    <xf numFmtId="170" fontId="8" fillId="0" borderId="0" applyFont="0" applyFill="0" applyBorder="0" applyAlignment="0" applyProtection="0"/>
    <xf numFmtId="4" fontId="23" fillId="62" borderId="32" applyNumberFormat="0" applyProtection="0">
      <alignment horizontal="left" vertical="center" indent="1"/>
    </xf>
    <xf numFmtId="170" fontId="8" fillId="0" borderId="0" applyFont="0" applyFill="0" applyBorder="0" applyAlignment="0" applyProtection="0"/>
    <xf numFmtId="170" fontId="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23" fillId="0" borderId="0" applyFont="0" applyFill="0" applyBorder="0" applyAlignment="0" applyProtection="0"/>
    <xf numFmtId="170" fontId="9"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23"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0" fontId="8"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174" fontId="9"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200" fillId="52" borderId="0" applyNumberFormat="0" applyBorder="0" applyAlignment="0" applyProtection="0"/>
    <xf numFmtId="0" fontId="9" fillId="0" borderId="0"/>
    <xf numFmtId="19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6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0" fontId="9" fillId="0" borderId="0"/>
    <xf numFmtId="0" fontId="23" fillId="109" borderId="0"/>
    <xf numFmtId="0" fontId="23" fillId="109" borderId="0"/>
    <xf numFmtId="0" fontId="23" fillId="109"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8" borderId="32" applyNumberFormat="0" applyFont="0" applyAlignment="0" applyProtection="0"/>
    <xf numFmtId="0" fontId="23" fillId="88" borderId="32" applyNumberFormat="0" applyFont="0" applyAlignment="0" applyProtection="0"/>
    <xf numFmtId="0" fontId="23" fillId="88" borderId="32" applyNumberFormat="0" applyFont="0" applyAlignment="0" applyProtection="0"/>
    <xf numFmtId="170" fontId="8" fillId="0" borderId="0" applyFont="0" applyFill="0" applyBorder="0" applyAlignment="0" applyProtection="0"/>
    <xf numFmtId="174" fontId="9" fillId="0" borderId="0" applyFont="0" applyFill="0" applyBorder="0" applyAlignment="0" applyProtection="0"/>
    <xf numFmtId="170" fontId="2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23" fillId="88" borderId="32" applyNumberFormat="0" applyFont="0" applyAlignment="0" applyProtection="0"/>
    <xf numFmtId="0" fontId="23" fillId="88" borderId="32" applyNumberFormat="0" applyFont="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7" fillId="0" borderId="0"/>
    <xf numFmtId="9" fontId="30"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37"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xf numFmtId="198" fontId="140"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cellStyleXfs>
  <cellXfs count="2186">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1" fontId="5" fillId="0" borderId="0" xfId="0" applyNumberFormat="1" applyFont="1"/>
    <xf numFmtId="175" fontId="5" fillId="0" borderId="0" xfId="53506" applyNumberFormat="1" applyFont="1" applyAlignment="1">
      <alignment horizontal="center"/>
    </xf>
    <xf numFmtId="175" fontId="5" fillId="0" borderId="0" xfId="53506" applyNumberFormat="1" applyFont="1" applyAlignment="1"/>
    <xf numFmtId="0" fontId="12" fillId="0" borderId="0" xfId="0" applyFont="1" applyAlignment="1">
      <alignment horizontal="center"/>
    </xf>
    <xf numFmtId="171" fontId="5" fillId="0" borderId="0" xfId="53496" applyNumberFormat="1" applyFont="1" applyAlignment="1">
      <alignment horizontal="center"/>
    </xf>
    <xf numFmtId="0" fontId="5" fillId="0" borderId="0" xfId="0" applyFont="1" applyAlignment="1">
      <alignment horizontal="left"/>
    </xf>
    <xf numFmtId="176" fontId="12" fillId="0" borderId="0" xfId="53496"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1" fontId="5" fillId="0" borderId="3" xfId="53496" applyNumberFormat="1" applyFont="1" applyBorder="1" applyAlignment="1">
      <alignment horizontal="left"/>
    </xf>
    <xf numFmtId="9" fontId="5" fillId="0" borderId="3" xfId="53496" applyFont="1" applyBorder="1" applyAlignment="1">
      <alignment horizontal="left"/>
    </xf>
    <xf numFmtId="171" fontId="5" fillId="0" borderId="3" xfId="53496" applyNumberFormat="1" applyFont="1" applyFill="1" applyBorder="1" applyAlignment="1">
      <alignment horizontal="left"/>
    </xf>
    <xf numFmtId="0" fontId="12" fillId="8" borderId="0" xfId="0" applyFont="1" applyFill="1" applyAlignment="1">
      <alignment horizontal="center"/>
    </xf>
    <xf numFmtId="175" fontId="12" fillId="8" borderId="0" xfId="53506" applyNumberFormat="1" applyFont="1" applyFill="1" applyAlignment="1">
      <alignment horizontal="center"/>
    </xf>
    <xf numFmtId="1" fontId="12" fillId="0" borderId="0" xfId="0" applyNumberFormat="1" applyFont="1"/>
    <xf numFmtId="175" fontId="5" fillId="8" borderId="0" xfId="53506" applyNumberFormat="1" applyFont="1" applyFill="1" applyAlignment="1"/>
    <xf numFmtId="176" fontId="12" fillId="8" borderId="0" xfId="53496" applyNumberFormat="1" applyFont="1" applyFill="1" applyAlignment="1">
      <alignment horizontal="center"/>
    </xf>
    <xf numFmtId="175" fontId="5" fillId="8" borderId="0" xfId="53506" applyNumberFormat="1" applyFont="1" applyFill="1" applyAlignment="1">
      <alignment horizontal="center"/>
    </xf>
    <xf numFmtId="0" fontId="5" fillId="8" borderId="0" xfId="0" applyFont="1" applyFill="1" applyAlignment="1">
      <alignment horizontal="center"/>
    </xf>
    <xf numFmtId="10" fontId="5" fillId="0" borderId="0" xfId="53496" applyNumberFormat="1" applyFont="1" applyAlignment="1">
      <alignment horizontal="center"/>
    </xf>
    <xf numFmtId="171" fontId="5" fillId="0" borderId="0" xfId="0" applyNumberFormat="1" applyFont="1" applyAlignment="1">
      <alignment horizontal="center"/>
    </xf>
    <xf numFmtId="171" fontId="12" fillId="0" borderId="0" xfId="53496"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506" applyFont="1" applyAlignment="1">
      <alignment horizontal="center"/>
    </xf>
    <xf numFmtId="10" fontId="5" fillId="5" borderId="0" xfId="53496" applyNumberFormat="1" applyFont="1" applyFill="1" applyAlignment="1">
      <alignment horizontal="center"/>
    </xf>
    <xf numFmtId="0" fontId="12" fillId="0" borderId="0" xfId="53496" applyNumberFormat="1" applyFont="1" applyAlignment="1">
      <alignment horizontal="center"/>
    </xf>
    <xf numFmtId="0" fontId="14" fillId="0" borderId="0" xfId="0" applyFont="1" applyAlignment="1">
      <alignment horizontal="left" vertical="center"/>
    </xf>
    <xf numFmtId="0" fontId="15" fillId="0" borderId="0" xfId="0" applyFont="1"/>
    <xf numFmtId="0" fontId="18" fillId="0" borderId="0" xfId="0" applyFont="1"/>
    <xf numFmtId="3" fontId="20" fillId="2" borderId="0" xfId="0" applyNumberFormat="1" applyFont="1" applyFill="1" applyAlignment="1">
      <alignment horizontal="center" vertical="center"/>
    </xf>
    <xf numFmtId="10" fontId="21" fillId="0" borderId="0" xfId="0" applyNumberFormat="1" applyFont="1" applyAlignment="1">
      <alignment horizontal="center" wrapText="1"/>
    </xf>
    <xf numFmtId="0" fontId="21" fillId="0" borderId="0" xfId="0" applyFont="1" applyAlignment="1">
      <alignment horizontal="center" wrapText="1"/>
    </xf>
    <xf numFmtId="0" fontId="20" fillId="2" borderId="0" xfId="0" applyFont="1" applyFill="1" applyAlignment="1">
      <alignment horizontal="center" vertical="center"/>
    </xf>
    <xf numFmtId="3" fontId="19" fillId="2" borderId="0" xfId="0" applyNumberFormat="1" applyFont="1" applyFill="1" applyAlignment="1">
      <alignment horizontal="center" vertical="center" wrapText="1"/>
    </xf>
    <xf numFmtId="10" fontId="22" fillId="0" borderId="0" xfId="0" applyNumberFormat="1" applyFont="1" applyAlignment="1">
      <alignment horizontal="center" vertical="center" wrapText="1"/>
    </xf>
    <xf numFmtId="0" fontId="14" fillId="0" borderId="0" xfId="0" applyFont="1" applyAlignment="1">
      <alignment horizontal="left" vertical="center" wrapText="1"/>
    </xf>
    <xf numFmtId="0" fontId="25" fillId="0" borderId="0" xfId="1" applyFont="1"/>
    <xf numFmtId="0" fontId="26" fillId="0" borderId="0" xfId="0" applyFont="1"/>
    <xf numFmtId="0" fontId="24" fillId="0" borderId="0" xfId="0" applyFont="1"/>
    <xf numFmtId="0" fontId="24" fillId="0" borderId="0" xfId="0" applyFont="1" applyAlignment="1">
      <alignment horizontal="center"/>
    </xf>
    <xf numFmtId="0" fontId="27" fillId="0" borderId="0" xfId="0" applyFont="1"/>
    <xf numFmtId="0" fontId="32" fillId="0" borderId="8" xfId="28" applyFont="1" applyBorder="1" applyAlignment="1">
      <alignment vertical="center"/>
    </xf>
    <xf numFmtId="0" fontId="28" fillId="0" borderId="8" xfId="28" applyFont="1" applyBorder="1" applyAlignment="1">
      <alignment vertical="center"/>
    </xf>
    <xf numFmtId="0" fontId="28" fillId="0" borderId="6" xfId="28" applyFont="1" applyBorder="1" applyAlignment="1">
      <alignment vertical="center"/>
    </xf>
    <xf numFmtId="0" fontId="28" fillId="0" borderId="4" xfId="28" applyFont="1" applyBorder="1"/>
    <xf numFmtId="0" fontId="32" fillId="2" borderId="3" xfId="28" applyFont="1" applyFill="1" applyBorder="1" applyAlignment="1">
      <alignment vertical="center"/>
    </xf>
    <xf numFmtId="171" fontId="28" fillId="0" borderId="4" xfId="27" applyNumberFormat="1" applyFont="1" applyFill="1" applyBorder="1" applyAlignment="1">
      <alignment horizontal="center"/>
    </xf>
    <xf numFmtId="0" fontId="32" fillId="0" borderId="3" xfId="28" applyFont="1" applyBorder="1" applyAlignment="1">
      <alignment vertical="center"/>
    </xf>
    <xf numFmtId="0" fontId="28" fillId="2" borderId="1" xfId="28" applyFont="1" applyFill="1" applyBorder="1" applyAlignment="1">
      <alignment vertical="center"/>
    </xf>
    <xf numFmtId="0" fontId="32" fillId="0" borderId="3" xfId="26" applyFont="1" applyBorder="1" applyAlignment="1">
      <alignment vertical="center"/>
    </xf>
    <xf numFmtId="171" fontId="32" fillId="0" borderId="4" xfId="27" applyNumberFormat="1" applyFont="1" applyFill="1" applyBorder="1" applyAlignment="1">
      <alignment horizontal="center" vertical="center"/>
    </xf>
    <xf numFmtId="0" fontId="28" fillId="0" borderId="0" xfId="13" applyFont="1" applyAlignment="1">
      <alignment vertical="center"/>
    </xf>
    <xf numFmtId="0" fontId="28" fillId="0" borderId="0" xfId="13" quotePrefix="1" applyFont="1" applyAlignment="1">
      <alignment horizontal="left" vertical="center"/>
    </xf>
    <xf numFmtId="171" fontId="28" fillId="0" borderId="0" xfId="15" applyNumberFormat="1" applyFont="1"/>
    <xf numFmtId="171" fontId="28" fillId="0" borderId="5" xfId="27" applyNumberFormat="1" applyFont="1" applyFill="1" applyBorder="1" applyAlignment="1">
      <alignment horizontal="center" vertical="center"/>
    </xf>
    <xf numFmtId="0" fontId="41" fillId="0" borderId="4" xfId="54" applyFont="1" applyBorder="1" applyAlignment="1">
      <alignment vertical="center"/>
    </xf>
    <xf numFmtId="0" fontId="41" fillId="5" borderId="4" xfId="54" applyFont="1" applyFill="1" applyBorder="1" applyAlignment="1">
      <alignment vertical="center"/>
    </xf>
    <xf numFmtId="0" fontId="41" fillId="0" borderId="0" xfId="0" applyFont="1"/>
    <xf numFmtId="0" fontId="43" fillId="0" borderId="0" xfId="0" quotePrefix="1" applyFont="1"/>
    <xf numFmtId="0" fontId="41" fillId="0" borderId="4" xfId="0" applyFont="1" applyBorder="1" applyAlignment="1">
      <alignment vertical="center"/>
    </xf>
    <xf numFmtId="171" fontId="41" fillId="0" borderId="0" xfId="15" applyNumberFormat="1" applyFont="1" applyAlignment="1">
      <alignment horizontal="center"/>
    </xf>
    <xf numFmtId="171" fontId="41" fillId="0" borderId="5" xfId="15" applyNumberFormat="1" applyFont="1" applyBorder="1" applyAlignment="1">
      <alignment horizontal="center"/>
    </xf>
    <xf numFmtId="0" fontId="42" fillId="0" borderId="8" xfId="0" applyFont="1" applyBorder="1" applyAlignment="1">
      <alignment vertical="center"/>
    </xf>
    <xf numFmtId="171" fontId="42" fillId="0" borderId="7" xfId="15" applyNumberFormat="1" applyFont="1" applyBorder="1" applyAlignment="1">
      <alignment horizontal="center"/>
    </xf>
    <xf numFmtId="171" fontId="42" fillId="0" borderId="9" xfId="15" applyNumberFormat="1" applyFont="1" applyBorder="1" applyAlignment="1">
      <alignment horizontal="center"/>
    </xf>
    <xf numFmtId="0" fontId="41" fillId="0" borderId="4" xfId="0" applyFont="1" applyBorder="1"/>
    <xf numFmtId="0" fontId="43" fillId="0" borderId="0" xfId="0" applyFont="1"/>
    <xf numFmtId="171" fontId="28" fillId="0" borderId="5" xfId="27" applyNumberFormat="1" applyFont="1" applyFill="1" applyBorder="1" applyAlignment="1">
      <alignment horizontal="center"/>
    </xf>
    <xf numFmtId="171" fontId="28" fillId="0" borderId="8" xfId="27" applyNumberFormat="1" applyFont="1" applyFill="1" applyBorder="1" applyAlignment="1">
      <alignment horizontal="center" vertical="center"/>
    </xf>
    <xf numFmtId="171" fontId="28" fillId="0" borderId="9" xfId="27" applyNumberFormat="1" applyFont="1" applyFill="1" applyBorder="1" applyAlignment="1">
      <alignment horizontal="center" vertical="center"/>
    </xf>
    <xf numFmtId="171" fontId="41" fillId="0" borderId="4" xfId="47" applyNumberFormat="1" applyFont="1" applyBorder="1" applyAlignment="1">
      <alignment horizontal="center" vertical="center"/>
    </xf>
    <xf numFmtId="171" fontId="41" fillId="0" borderId="5" xfId="47" applyNumberFormat="1" applyFont="1" applyBorder="1" applyAlignment="1">
      <alignment horizontal="center" vertical="center"/>
    </xf>
    <xf numFmtId="171" fontId="42" fillId="0" borderId="8" xfId="47" applyNumberFormat="1" applyFont="1" applyBorder="1" applyAlignment="1">
      <alignment horizontal="center" vertical="center"/>
    </xf>
    <xf numFmtId="171" fontId="42" fillId="0" borderId="9" xfId="47" applyNumberFormat="1" applyFont="1" applyBorder="1" applyAlignment="1">
      <alignment horizontal="center" vertical="center"/>
    </xf>
    <xf numFmtId="0" fontId="44" fillId="0" borderId="0" xfId="0" applyFont="1"/>
    <xf numFmtId="0" fontId="3" fillId="0" borderId="0" xfId="1"/>
    <xf numFmtId="0" fontId="43" fillId="0" borderId="4" xfId="0" applyFont="1" applyBorder="1"/>
    <xf numFmtId="0" fontId="43" fillId="0" borderId="5" xfId="0" applyFont="1" applyBorder="1"/>
    <xf numFmtId="0" fontId="212" fillId="0" borderId="3" xfId="0" applyFont="1" applyBorder="1" applyAlignment="1">
      <alignment vertical="center"/>
    </xf>
    <xf numFmtId="9" fontId="212" fillId="0" borderId="4" xfId="0" applyNumberFormat="1" applyFont="1" applyBorder="1" applyAlignment="1">
      <alignment horizontal="center" vertical="center"/>
    </xf>
    <xf numFmtId="9" fontId="212" fillId="0" borderId="5" xfId="0" applyNumberFormat="1" applyFont="1" applyBorder="1" applyAlignment="1">
      <alignment horizontal="center" vertical="center"/>
    </xf>
    <xf numFmtId="0" fontId="212" fillId="0" borderId="4" xfId="0" applyFont="1" applyBorder="1" applyAlignment="1">
      <alignment horizontal="center" vertical="center"/>
    </xf>
    <xf numFmtId="0" fontId="212" fillId="0" borderId="5" xfId="0" applyFont="1" applyBorder="1" applyAlignment="1">
      <alignment horizontal="center" vertical="center"/>
    </xf>
    <xf numFmtId="171" fontId="32" fillId="0" borderId="8" xfId="27" applyNumberFormat="1" applyFont="1" applyFill="1" applyBorder="1" applyAlignment="1">
      <alignment horizontal="center" vertical="center"/>
    </xf>
    <xf numFmtId="171" fontId="32" fillId="0" borderId="9" xfId="27" applyNumberFormat="1" applyFont="1" applyFill="1" applyBorder="1" applyAlignment="1">
      <alignment horizontal="center" vertical="center"/>
    </xf>
    <xf numFmtId="0" fontId="40" fillId="3" borderId="66" xfId="0" applyFont="1" applyFill="1" applyBorder="1" applyAlignment="1">
      <alignment vertical="top"/>
    </xf>
    <xf numFmtId="0" fontId="40" fillId="3" borderId="67" xfId="0" applyFont="1" applyFill="1" applyBorder="1" applyAlignment="1">
      <alignment horizontal="center" vertical="top"/>
    </xf>
    <xf numFmtId="0" fontId="40" fillId="3" borderId="68" xfId="0" applyFont="1" applyFill="1" applyBorder="1" applyAlignment="1">
      <alignment horizontal="center" vertical="top"/>
    </xf>
    <xf numFmtId="180" fontId="40" fillId="4" borderId="69" xfId="28" quotePrefix="1" applyNumberFormat="1" applyFont="1" applyFill="1" applyBorder="1"/>
    <xf numFmtId="178" fontId="40" fillId="3" borderId="69" xfId="0" quotePrefix="1" applyNumberFormat="1" applyFont="1" applyFill="1" applyBorder="1" applyAlignment="1">
      <alignment horizontal="center"/>
    </xf>
    <xf numFmtId="178" fontId="40" fillId="3" borderId="70" xfId="0" quotePrefix="1" applyNumberFormat="1" applyFont="1" applyFill="1" applyBorder="1" applyAlignment="1">
      <alignment horizontal="center"/>
    </xf>
    <xf numFmtId="14" fontId="40" fillId="3" borderId="69" xfId="37" applyNumberFormat="1" applyFont="1" applyFill="1" applyBorder="1" applyAlignment="1">
      <alignment horizontal="center"/>
    </xf>
    <xf numFmtId="14" fontId="40" fillId="3" borderId="71" xfId="37" applyNumberFormat="1" applyFont="1" applyFill="1" applyBorder="1" applyAlignment="1">
      <alignment horizontal="center"/>
    </xf>
    <xf numFmtId="49" fontId="40" fillId="3" borderId="69" xfId="37" quotePrefix="1" applyNumberFormat="1" applyFont="1" applyFill="1" applyBorder="1" applyAlignment="1">
      <alignment horizontal="center"/>
    </xf>
    <xf numFmtId="178" fontId="40" fillId="3" borderId="71" xfId="0" quotePrefix="1" applyNumberFormat="1" applyFont="1" applyFill="1" applyBorder="1" applyAlignment="1">
      <alignment horizontal="center"/>
    </xf>
    <xf numFmtId="49" fontId="40" fillId="3" borderId="1" xfId="0" quotePrefix="1" applyNumberFormat="1" applyFont="1" applyFill="1" applyBorder="1" applyAlignment="1">
      <alignment horizontal="center"/>
    </xf>
    <xf numFmtId="171" fontId="41" fillId="0" borderId="3" xfId="15" applyNumberFormat="1" applyFont="1" applyBorder="1" applyAlignment="1">
      <alignment horizontal="center"/>
    </xf>
    <xf numFmtId="173" fontId="41" fillId="0" borderId="4" xfId="14" applyNumberFormat="1" applyFont="1" applyFill="1" applyBorder="1" applyAlignment="1">
      <alignment horizontal="center" vertical="center"/>
    </xf>
    <xf numFmtId="171" fontId="42" fillId="0" borderId="6" xfId="15" applyNumberFormat="1" applyFont="1" applyBorder="1" applyAlignment="1">
      <alignment horizontal="center"/>
    </xf>
    <xf numFmtId="173" fontId="43" fillId="0" borderId="0" xfId="0" applyNumberFormat="1" applyFont="1"/>
    <xf numFmtId="171" fontId="43" fillId="0" borderId="0" xfId="0" applyNumberFormat="1" applyFont="1"/>
    <xf numFmtId="14" fontId="40" fillId="3" borderId="71" xfId="37" applyNumberFormat="1" applyFont="1" applyFill="1" applyBorder="1" applyAlignment="1">
      <alignment horizontal="center" vertical="center"/>
    </xf>
    <xf numFmtId="180" fontId="40" fillId="3" borderId="1" xfId="0" quotePrefix="1" applyNumberFormat="1" applyFont="1" applyFill="1" applyBorder="1" applyAlignment="1">
      <alignment horizontal="left" vertical="center" wrapText="1"/>
    </xf>
    <xf numFmtId="1" fontId="40" fillId="3" borderId="70" xfId="53506" applyNumberFormat="1" applyFont="1" applyFill="1" applyBorder="1" applyAlignment="1">
      <alignment horizontal="center" vertical="center"/>
    </xf>
    <xf numFmtId="1" fontId="40" fillId="3" borderId="71" xfId="53506" applyNumberFormat="1" applyFont="1" applyFill="1" applyBorder="1" applyAlignment="1">
      <alignment horizontal="center" vertical="center"/>
    </xf>
    <xf numFmtId="14" fontId="40" fillId="3" borderId="70" xfId="37" applyNumberFormat="1" applyFont="1" applyFill="1" applyBorder="1" applyAlignment="1">
      <alignment horizontal="center" vertical="center"/>
    </xf>
    <xf numFmtId="1" fontId="40" fillId="3" borderId="69" xfId="37" quotePrefix="1" applyNumberFormat="1" applyFont="1" applyFill="1" applyBorder="1" applyAlignment="1">
      <alignment horizontal="center" vertical="center"/>
    </xf>
    <xf numFmtId="1" fontId="40" fillId="3" borderId="71" xfId="37" quotePrefix="1" applyNumberFormat="1" applyFont="1" applyFill="1" applyBorder="1" applyAlignment="1">
      <alignment horizontal="center" vertical="center"/>
    </xf>
    <xf numFmtId="14" fontId="40" fillId="3" borderId="71" xfId="37" quotePrefix="1" applyNumberFormat="1" applyFont="1" applyFill="1" applyBorder="1" applyAlignment="1">
      <alignment horizontal="center" vertical="center"/>
    </xf>
    <xf numFmtId="0" fontId="41" fillId="0" borderId="3" xfId="28" applyFont="1" applyBorder="1" applyAlignment="1">
      <alignment vertical="center" wrapText="1"/>
    </xf>
    <xf numFmtId="171" fontId="41" fillId="0" borderId="0" xfId="19" applyNumberFormat="1" applyFont="1" applyAlignment="1">
      <alignment horizontal="center"/>
    </xf>
    <xf numFmtId="171" fontId="41" fillId="0" borderId="5" xfId="19" applyNumberFormat="1" applyFont="1" applyBorder="1" applyAlignment="1">
      <alignment horizontal="center"/>
    </xf>
    <xf numFmtId="171" fontId="43" fillId="0" borderId="3" xfId="0" applyNumberFormat="1" applyFont="1" applyBorder="1" applyAlignment="1">
      <alignment horizontal="center"/>
    </xf>
    <xf numFmtId="0" fontId="41" fillId="5" borderId="4" xfId="53493" applyFont="1" applyFill="1" applyBorder="1"/>
    <xf numFmtId="0" fontId="41" fillId="5" borderId="69" xfId="53493" applyFont="1" applyFill="1" applyBorder="1"/>
    <xf numFmtId="0" fontId="42" fillId="0" borderId="8" xfId="53493" applyFont="1" applyBorder="1" applyAlignment="1">
      <alignment horizontal="left" vertical="center" wrapText="1"/>
    </xf>
    <xf numFmtId="171" fontId="216" fillId="0" borderId="6" xfId="0" applyNumberFormat="1" applyFont="1" applyBorder="1" applyAlignment="1">
      <alignment horizontal="center" vertical="center"/>
    </xf>
    <xf numFmtId="0" fontId="41" fillId="0" borderId="0" xfId="53493" applyFont="1"/>
    <xf numFmtId="0" fontId="41" fillId="0" borderId="4" xfId="43" applyFont="1" applyBorder="1" applyAlignment="1">
      <alignment vertical="center"/>
    </xf>
    <xf numFmtId="0" fontId="217" fillId="0" borderId="0" xfId="0" applyFont="1"/>
    <xf numFmtId="0" fontId="41" fillId="0" borderId="4" xfId="43" applyFont="1" applyBorder="1"/>
    <xf numFmtId="0" fontId="43" fillId="0" borderId="2" xfId="0" applyFont="1" applyBorder="1"/>
    <xf numFmtId="173" fontId="42" fillId="0" borderId="0" xfId="48" applyNumberFormat="1" applyFont="1" applyFill="1" applyBorder="1" applyAlignment="1">
      <alignment vertical="center"/>
    </xf>
    <xf numFmtId="171" fontId="42" fillId="0" borderId="0" xfId="47" applyNumberFormat="1" applyFont="1" applyAlignment="1">
      <alignment horizontal="center" vertical="center"/>
    </xf>
    <xf numFmtId="0" fontId="40" fillId="0" borderId="0" xfId="0" applyFont="1" applyAlignment="1">
      <alignment vertical="center"/>
    </xf>
    <xf numFmtId="0" fontId="218" fillId="0" borderId="0" xfId="0" applyFont="1" applyAlignment="1">
      <alignment horizontal="center"/>
    </xf>
    <xf numFmtId="0" fontId="219" fillId="0" borderId="0" xfId="0" applyFont="1" applyAlignment="1">
      <alignment horizontal="center"/>
    </xf>
    <xf numFmtId="0" fontId="217" fillId="0" borderId="0" xfId="0" applyFont="1" applyAlignment="1">
      <alignment vertical="center"/>
    </xf>
    <xf numFmtId="3" fontId="41" fillId="0" borderId="0" xfId="0" applyNumberFormat="1" applyFont="1"/>
    <xf numFmtId="3" fontId="217" fillId="0" borderId="0" xfId="0" applyNumberFormat="1" applyFont="1"/>
    <xf numFmtId="0" fontId="40" fillId="3" borderId="69" xfId="44" applyFont="1" applyFill="1" applyBorder="1" applyAlignment="1">
      <alignment horizontal="center"/>
    </xf>
    <xf numFmtId="0" fontId="40" fillId="3" borderId="70" xfId="44" applyFont="1" applyFill="1" applyBorder="1" applyAlignment="1">
      <alignment horizontal="center"/>
    </xf>
    <xf numFmtId="0" fontId="40" fillId="3" borderId="69" xfId="44" applyFont="1" applyFill="1" applyBorder="1" applyAlignment="1">
      <alignment horizontal="center" vertical="center"/>
    </xf>
    <xf numFmtId="0" fontId="40" fillId="3" borderId="71" xfId="44" applyFont="1" applyFill="1" applyBorder="1" applyAlignment="1">
      <alignment horizontal="center" vertical="center"/>
    </xf>
    <xf numFmtId="0" fontId="40" fillId="3" borderId="66" xfId="54" applyFont="1" applyFill="1" applyBorder="1" applyAlignment="1">
      <alignment vertical="top"/>
    </xf>
    <xf numFmtId="0" fontId="40" fillId="3" borderId="69" xfId="54" quotePrefix="1" applyFont="1" applyFill="1" applyBorder="1"/>
    <xf numFmtId="0" fontId="42" fillId="5" borderId="8" xfId="54" applyFont="1" applyFill="1" applyBorder="1" applyAlignment="1">
      <alignment vertical="center"/>
    </xf>
    <xf numFmtId="0" fontId="40" fillId="3" borderId="68" xfId="53493" applyFont="1" applyFill="1" applyBorder="1" applyAlignment="1">
      <alignment horizontal="center" vertical="top"/>
    </xf>
    <xf numFmtId="0" fontId="41" fillId="5" borderId="66" xfId="53493" applyFont="1" applyFill="1" applyBorder="1"/>
    <xf numFmtId="171" fontId="41" fillId="0" borderId="67" xfId="53496" applyNumberFormat="1" applyFont="1" applyBorder="1" applyAlignment="1">
      <alignment horizontal="center"/>
    </xf>
    <xf numFmtId="171" fontId="41" fillId="0" borderId="5" xfId="53496" applyNumberFormat="1" applyFont="1" applyBorder="1" applyAlignment="1">
      <alignment horizontal="center"/>
    </xf>
    <xf numFmtId="171" fontId="41" fillId="0" borderId="71" xfId="53496" applyNumberFormat="1" applyFont="1" applyBorder="1" applyAlignment="1">
      <alignment horizontal="center"/>
    </xf>
    <xf numFmtId="171" fontId="42" fillId="0" borderId="8" xfId="53496" applyNumberFormat="1" applyFont="1" applyBorder="1" applyAlignment="1">
      <alignment horizontal="center" vertical="center"/>
    </xf>
    <xf numFmtId="171" fontId="42" fillId="0" borderId="9" xfId="53496" applyNumberFormat="1" applyFont="1" applyBorder="1" applyAlignment="1">
      <alignment horizontal="center" vertical="center"/>
    </xf>
    <xf numFmtId="0" fontId="222" fillId="0" borderId="0" xfId="0" applyFont="1"/>
    <xf numFmtId="171" fontId="28" fillId="0" borderId="69" xfId="27" applyNumberFormat="1" applyFont="1" applyFill="1" applyBorder="1" applyAlignment="1">
      <alignment horizontal="center"/>
    </xf>
    <xf numFmtId="171" fontId="28" fillId="0" borderId="71" xfId="27" applyNumberFormat="1" applyFont="1" applyFill="1" applyBorder="1" applyAlignment="1">
      <alignment horizontal="center"/>
    </xf>
    <xf numFmtId="0" fontId="28" fillId="2" borderId="69" xfId="28" applyFont="1" applyFill="1" applyBorder="1"/>
    <xf numFmtId="171" fontId="28" fillId="0" borderId="69" xfId="27" applyNumberFormat="1" applyFont="1" applyFill="1" applyBorder="1" applyAlignment="1">
      <alignment horizontal="center" vertical="center"/>
    </xf>
    <xf numFmtId="171" fontId="28" fillId="0" borderId="71" xfId="27" applyNumberFormat="1" applyFont="1" applyFill="1" applyBorder="1" applyAlignment="1">
      <alignment horizontal="center" vertical="center"/>
    </xf>
    <xf numFmtId="0" fontId="40" fillId="3" borderId="68" xfId="53493" applyFont="1" applyFill="1" applyBorder="1" applyAlignment="1">
      <alignment vertical="top"/>
    </xf>
    <xf numFmtId="0" fontId="40" fillId="3" borderId="1" xfId="53493" quotePrefix="1" applyFont="1" applyFill="1" applyBorder="1" applyAlignment="1">
      <alignment vertical="center"/>
    </xf>
    <xf numFmtId="2" fontId="212" fillId="0" borderId="4" xfId="0" applyNumberFormat="1" applyFont="1" applyBorder="1" applyAlignment="1">
      <alignment horizontal="center" vertical="center"/>
    </xf>
    <xf numFmtId="177" fontId="212" fillId="0" borderId="4" xfId="0" applyNumberFormat="1" applyFont="1" applyBorder="1" applyAlignment="1">
      <alignment horizontal="center" vertical="center"/>
    </xf>
    <xf numFmtId="0" fontId="16" fillId="3" borderId="70" xfId="0" applyFont="1" applyFill="1" applyBorder="1"/>
    <xf numFmtId="0" fontId="15" fillId="3" borderId="70" xfId="0" applyFont="1" applyFill="1" applyBorder="1"/>
    <xf numFmtId="0" fontId="17" fillId="3" borderId="70" xfId="0" applyFont="1" applyFill="1" applyBorder="1"/>
    <xf numFmtId="0" fontId="6" fillId="3" borderId="70" xfId="0" applyFont="1" applyFill="1" applyBorder="1"/>
    <xf numFmtId="0" fontId="7" fillId="3" borderId="70" xfId="0" applyFont="1" applyFill="1" applyBorder="1" applyAlignment="1">
      <alignment horizontal="center"/>
    </xf>
    <xf numFmtId="0" fontId="1" fillId="3" borderId="69" xfId="0" applyFont="1" applyFill="1" applyBorder="1" applyAlignment="1">
      <alignment horizontal="center" vertical="center"/>
    </xf>
    <xf numFmtId="0" fontId="1" fillId="3" borderId="71" xfId="0" applyFont="1" applyFill="1" applyBorder="1" applyAlignment="1">
      <alignment horizontal="center" vertical="center"/>
    </xf>
    <xf numFmtId="0" fontId="40" fillId="3" borderId="68" xfId="0" applyFont="1" applyFill="1" applyBorder="1" applyAlignment="1">
      <alignment vertical="top" wrapText="1"/>
    </xf>
    <xf numFmtId="2" fontId="212" fillId="0" borderId="5" xfId="0" applyNumberFormat="1" applyFont="1" applyBorder="1" applyAlignment="1">
      <alignment horizontal="center" vertical="center"/>
    </xf>
    <xf numFmtId="9" fontId="212" fillId="0" borderId="0" xfId="0" applyNumberFormat="1" applyFont="1" applyAlignment="1">
      <alignment horizontal="center" vertical="center"/>
    </xf>
    <xf numFmtId="2" fontId="212" fillId="0" borderId="0" xfId="0" applyNumberFormat="1" applyFont="1" applyAlignment="1">
      <alignment horizontal="center" vertical="center"/>
    </xf>
    <xf numFmtId="0" fontId="43" fillId="0" borderId="75" xfId="0" applyFont="1" applyBorder="1"/>
    <xf numFmtId="0" fontId="43" fillId="0" borderId="76" xfId="0" applyFont="1" applyBorder="1"/>
    <xf numFmtId="0" fontId="43" fillId="0" borderId="77" xfId="0" applyFont="1" applyBorder="1"/>
    <xf numFmtId="177" fontId="212" fillId="0" borderId="0" xfId="0" applyNumberFormat="1" applyFont="1" applyAlignment="1">
      <alignment horizontal="center" vertical="center"/>
    </xf>
    <xf numFmtId="177" fontId="212" fillId="0" borderId="5" xfId="0" applyNumberFormat="1" applyFont="1" applyBorder="1" applyAlignment="1">
      <alignment horizontal="center" vertical="center"/>
    </xf>
    <xf numFmtId="9" fontId="212" fillId="0" borderId="73" xfId="0" applyNumberFormat="1" applyFont="1" applyBorder="1" applyAlignment="1">
      <alignment horizontal="center" vertical="center"/>
    </xf>
    <xf numFmtId="9" fontId="212" fillId="0" borderId="70" xfId="0" applyNumberFormat="1" applyFont="1" applyBorder="1" applyAlignment="1">
      <alignment horizontal="center" vertical="center"/>
    </xf>
    <xf numFmtId="9" fontId="212" fillId="0" borderId="74" xfId="0" applyNumberFormat="1" applyFont="1" applyBorder="1" applyAlignment="1">
      <alignment horizontal="center" vertical="center"/>
    </xf>
    <xf numFmtId="6" fontId="1" fillId="3" borderId="3" xfId="0" quotePrefix="1" applyNumberFormat="1" applyFont="1" applyFill="1" applyBorder="1" applyAlignment="1">
      <alignment vertical="center"/>
    </xf>
    <xf numFmtId="17" fontId="1" fillId="3" borderId="69" xfId="0" quotePrefix="1" applyNumberFormat="1" applyFont="1" applyFill="1" applyBorder="1" applyAlignment="1">
      <alignment horizontal="center" vertical="center"/>
    </xf>
    <xf numFmtId="17" fontId="1" fillId="3" borderId="70" xfId="0" quotePrefix="1" applyNumberFormat="1" applyFont="1" applyFill="1" applyBorder="1" applyAlignment="1">
      <alignment horizontal="center" vertical="center"/>
    </xf>
    <xf numFmtId="0" fontId="28" fillId="0" borderId="0" xfId="0" applyFont="1" applyAlignment="1">
      <alignment horizontal="left" vertical="center"/>
    </xf>
    <xf numFmtId="171" fontId="41" fillId="0" borderId="77" xfId="47" applyNumberFormat="1" applyFont="1" applyBorder="1" applyAlignment="1">
      <alignment horizontal="center" vertical="center"/>
    </xf>
    <xf numFmtId="171" fontId="41" fillId="0" borderId="74" xfId="47" applyNumberFormat="1" applyFont="1" applyBorder="1" applyAlignment="1">
      <alignment horizontal="center" vertical="center"/>
    </xf>
    <xf numFmtId="3" fontId="0" fillId="0" borderId="0" xfId="0" applyNumberFormat="1"/>
    <xf numFmtId="0" fontId="212" fillId="0" borderId="1" xfId="0" applyFont="1" applyBorder="1" applyAlignment="1">
      <alignment vertical="center"/>
    </xf>
    <xf numFmtId="0" fontId="1" fillId="3" borderId="80" xfId="0" applyFont="1" applyFill="1" applyBorder="1" applyAlignment="1">
      <alignment horizontal="center" vertical="center"/>
    </xf>
    <xf numFmtId="0" fontId="0" fillId="7" borderId="0" xfId="0" applyFill="1"/>
    <xf numFmtId="221" fontId="0" fillId="7" borderId="0" xfId="0" applyNumberFormat="1" applyFill="1"/>
    <xf numFmtId="0" fontId="44" fillId="7" borderId="0" xfId="0" applyFont="1" applyFill="1"/>
    <xf numFmtId="17" fontId="1" fillId="3" borderId="4" xfId="0" quotePrefix="1" applyNumberFormat="1" applyFont="1" applyFill="1" applyBorder="1" applyAlignment="1">
      <alignment horizontal="center" vertical="center"/>
    </xf>
    <xf numFmtId="17" fontId="1" fillId="3" borderId="0" xfId="0" quotePrefix="1" applyNumberFormat="1" applyFont="1" applyFill="1" applyAlignment="1">
      <alignment horizontal="center" vertical="center"/>
    </xf>
    <xf numFmtId="0" fontId="1" fillId="3" borderId="81" xfId="0" applyFont="1" applyFill="1" applyBorder="1" applyAlignment="1">
      <alignment horizontal="center" vertical="center"/>
    </xf>
    <xf numFmtId="9" fontId="0" fillId="0" borderId="0" xfId="0" applyNumberFormat="1"/>
    <xf numFmtId="0" fontId="40" fillId="3" borderId="68" xfId="0" applyFont="1" applyFill="1" applyBorder="1" applyAlignment="1">
      <alignment vertical="top"/>
    </xf>
    <xf numFmtId="0" fontId="40" fillId="3" borderId="1" xfId="0" quotePrefix="1" applyFont="1" applyFill="1" applyBorder="1" applyAlignment="1">
      <alignment horizontal="left" vertical="center"/>
    </xf>
    <xf numFmtId="0" fontId="224" fillId="0" borderId="0" xfId="0" applyFont="1"/>
    <xf numFmtId="0" fontId="1" fillId="5" borderId="0" xfId="0" applyFont="1" applyFill="1"/>
    <xf numFmtId="0" fontId="0" fillId="5" borderId="0" xfId="0" applyFill="1"/>
    <xf numFmtId="0" fontId="2" fillId="5" borderId="0" xfId="0" applyFont="1" applyFill="1"/>
    <xf numFmtId="10" fontId="0" fillId="5" borderId="0" xfId="0" applyNumberFormat="1" applyFill="1"/>
    <xf numFmtId="171" fontId="0" fillId="5" borderId="0" xfId="0" applyNumberFormat="1" applyFill="1"/>
    <xf numFmtId="0" fontId="28" fillId="2" borderId="0" xfId="0" applyFont="1" applyFill="1" applyAlignment="1">
      <alignment vertical="center"/>
    </xf>
    <xf numFmtId="0" fontId="8" fillId="0" borderId="0" xfId="0" applyFont="1"/>
    <xf numFmtId="171" fontId="216" fillId="0" borderId="4" xfId="32495" applyNumberFormat="1" applyFont="1" applyBorder="1" applyAlignment="1">
      <alignment horizontal="center" vertical="center"/>
    </xf>
    <xf numFmtId="171" fontId="216" fillId="0" borderId="5" xfId="32495" applyNumberFormat="1" applyFont="1" applyBorder="1" applyAlignment="1">
      <alignment horizontal="center" vertical="center"/>
    </xf>
    <xf numFmtId="3" fontId="216" fillId="0" borderId="84" xfId="28935" applyNumberFormat="1" applyFont="1" applyBorder="1" applyAlignment="1">
      <alignment horizontal="center" vertical="center"/>
    </xf>
    <xf numFmtId="3" fontId="216" fillId="0" borderId="76" xfId="28935" applyNumberFormat="1" applyFont="1" applyBorder="1" applyAlignment="1">
      <alignment horizontal="center" vertical="center"/>
    </xf>
    <xf numFmtId="3" fontId="216" fillId="0" borderId="85" xfId="28935" applyNumberFormat="1" applyFont="1" applyBorder="1" applyAlignment="1">
      <alignment horizontal="center" vertical="center"/>
    </xf>
    <xf numFmtId="171" fontId="216" fillId="5" borderId="84" xfId="32495" applyNumberFormat="1" applyFont="1" applyFill="1" applyBorder="1" applyAlignment="1">
      <alignment horizontal="center" vertical="center"/>
    </xf>
    <xf numFmtId="171" fontId="216" fillId="9" borderId="85" xfId="32495" applyNumberFormat="1" applyFont="1" applyFill="1" applyBorder="1" applyAlignment="1">
      <alignment horizontal="center" vertical="center"/>
    </xf>
    <xf numFmtId="3" fontId="216" fillId="0" borderId="4" xfId="28935" applyNumberFormat="1" applyFont="1" applyBorder="1" applyAlignment="1">
      <alignment horizontal="center" vertical="center"/>
    </xf>
    <xf numFmtId="3" fontId="216" fillId="0" borderId="0" xfId="28935" applyNumberFormat="1" applyFont="1" applyAlignment="1">
      <alignment horizontal="center" vertical="center"/>
    </xf>
    <xf numFmtId="3" fontId="216" fillId="0" borderId="5" xfId="28935" applyNumberFormat="1" applyFont="1" applyBorder="1" applyAlignment="1">
      <alignment horizontal="center" vertical="center"/>
    </xf>
    <xf numFmtId="171" fontId="216" fillId="5" borderId="5" xfId="32495" applyNumberFormat="1" applyFont="1" applyFill="1" applyBorder="1" applyAlignment="1">
      <alignment horizontal="center" vertical="center"/>
    </xf>
    <xf numFmtId="3" fontId="212" fillId="0" borderId="4" xfId="28935" applyNumberFormat="1" applyFont="1" applyBorder="1" applyAlignment="1">
      <alignment horizontal="center" vertical="center"/>
    </xf>
    <xf numFmtId="3" fontId="212" fillId="0" borderId="0" xfId="28935" applyNumberFormat="1" applyFont="1" applyAlignment="1">
      <alignment horizontal="center" vertical="center"/>
    </xf>
    <xf numFmtId="3" fontId="212" fillId="0" borderId="5" xfId="28935" applyNumberFormat="1" applyFont="1" applyBorder="1" applyAlignment="1">
      <alignment horizontal="center" vertical="center"/>
    </xf>
    <xf numFmtId="171" fontId="41" fillId="121" borderId="4" xfId="32495" applyNumberFormat="1" applyFont="1" applyFill="1" applyBorder="1" applyAlignment="1">
      <alignment horizontal="center" vertical="center"/>
    </xf>
    <xf numFmtId="171" fontId="43" fillId="122" borderId="4" xfId="32495" applyNumberFormat="1" applyFont="1" applyFill="1" applyBorder="1" applyAlignment="1">
      <alignment horizontal="center" vertical="center"/>
    </xf>
    <xf numFmtId="171" fontId="41" fillId="0" borderId="4" xfId="32495" applyNumberFormat="1" applyFont="1" applyBorder="1" applyAlignment="1">
      <alignment horizontal="center" vertical="center"/>
    </xf>
    <xf numFmtId="171" fontId="43" fillId="0" borderId="5" xfId="32495" applyNumberFormat="1" applyFont="1" applyBorder="1" applyAlignment="1">
      <alignment horizontal="center" vertical="center"/>
    </xf>
    <xf numFmtId="171" fontId="43" fillId="0" borderId="4" xfId="32495" applyNumberFormat="1" applyFont="1" applyBorder="1" applyAlignment="1">
      <alignment horizontal="center" vertical="center"/>
    </xf>
    <xf numFmtId="171" fontId="212" fillId="10" borderId="5" xfId="32495" applyNumberFormat="1" applyFont="1" applyFill="1" applyBorder="1" applyAlignment="1">
      <alignment horizontal="center" vertical="center"/>
    </xf>
    <xf numFmtId="171" fontId="43" fillId="121" borderId="5" xfId="32495" applyNumberFormat="1" applyFont="1" applyFill="1" applyBorder="1" applyAlignment="1">
      <alignment horizontal="center" vertical="center"/>
    </xf>
    <xf numFmtId="171" fontId="43" fillId="122" borderId="5" xfId="32495" applyNumberFormat="1" applyFont="1" applyFill="1" applyBorder="1" applyAlignment="1">
      <alignment horizontal="center" vertical="center"/>
    </xf>
    <xf numFmtId="171" fontId="41" fillId="0" borderId="5" xfId="32495" applyNumberFormat="1" applyFont="1" applyBorder="1" applyAlignment="1">
      <alignment horizontal="center" vertical="center"/>
    </xf>
    <xf numFmtId="170" fontId="216" fillId="0" borderId="4" xfId="42" applyFont="1" applyFill="1" applyBorder="1" applyAlignment="1">
      <alignment horizontal="center" vertical="center"/>
    </xf>
    <xf numFmtId="171" fontId="223" fillId="0" borderId="4" xfId="32495" applyNumberFormat="1" applyFont="1" applyBorder="1" applyAlignment="1">
      <alignment horizontal="center" vertical="center"/>
    </xf>
    <xf numFmtId="170" fontId="216" fillId="0" borderId="73" xfId="42" applyFont="1" applyFill="1" applyBorder="1" applyAlignment="1">
      <alignment horizontal="center" vertical="center"/>
    </xf>
    <xf numFmtId="3" fontId="216" fillId="0" borderId="73" xfId="28935" applyNumberFormat="1" applyFont="1" applyBorder="1" applyAlignment="1">
      <alignment horizontal="center" vertical="center"/>
    </xf>
    <xf numFmtId="3" fontId="216" fillId="0" borderId="70" xfId="28935" applyNumberFormat="1" applyFont="1" applyBorder="1" applyAlignment="1">
      <alignment horizontal="center" vertical="center"/>
    </xf>
    <xf numFmtId="3" fontId="216" fillId="0" borderId="74" xfId="28935" applyNumberFormat="1" applyFont="1" applyBorder="1" applyAlignment="1">
      <alignment horizontal="center" vertical="center"/>
    </xf>
    <xf numFmtId="171" fontId="216" fillId="0" borderId="74" xfId="32495" applyNumberFormat="1" applyFont="1" applyBorder="1" applyAlignment="1">
      <alignment horizontal="center" vertical="center"/>
    </xf>
    <xf numFmtId="3" fontId="216" fillId="0" borderId="7" xfId="28935" applyNumberFormat="1" applyFont="1" applyBorder="1" applyAlignment="1">
      <alignment horizontal="center" vertical="center"/>
    </xf>
    <xf numFmtId="3" fontId="216" fillId="0" borderId="9" xfId="28935" applyNumberFormat="1" applyFont="1" applyBorder="1" applyAlignment="1">
      <alignment horizontal="center" vertical="center"/>
    </xf>
    <xf numFmtId="171" fontId="216" fillId="0" borderId="8" xfId="32495" applyNumberFormat="1" applyFont="1" applyBorder="1" applyAlignment="1">
      <alignment horizontal="center" vertical="center"/>
    </xf>
    <xf numFmtId="171" fontId="216" fillId="0" borderId="9" xfId="32495" applyNumberFormat="1" applyFont="1" applyBorder="1" applyAlignment="1">
      <alignment horizontal="center" vertical="center"/>
    </xf>
    <xf numFmtId="171" fontId="43" fillId="121" borderId="0" xfId="32495" applyNumberFormat="1" applyFont="1" applyFill="1" applyAlignment="1">
      <alignment horizontal="center" vertical="center"/>
    </xf>
    <xf numFmtId="171" fontId="43" fillId="122" borderId="0" xfId="32495" applyNumberFormat="1" applyFont="1" applyFill="1" applyAlignment="1">
      <alignment horizontal="center" vertical="center"/>
    </xf>
    <xf numFmtId="0" fontId="45" fillId="0" borderId="0" xfId="0" applyFont="1"/>
    <xf numFmtId="171" fontId="224" fillId="0" borderId="0" xfId="53496" applyNumberFormat="1" applyFont="1"/>
    <xf numFmtId="0" fontId="3" fillId="3" borderId="1" xfId="1" applyFill="1" applyBorder="1"/>
    <xf numFmtId="3" fontId="26" fillId="0" borderId="0" xfId="0" applyNumberFormat="1" applyFont="1"/>
    <xf numFmtId="0" fontId="227" fillId="0" borderId="0" xfId="0" applyFont="1"/>
    <xf numFmtId="0" fontId="39" fillId="0" borderId="0" xfId="0" applyFont="1"/>
    <xf numFmtId="0" fontId="222" fillId="5" borderId="4" xfId="7828" applyNumberFormat="1" applyFont="1" applyFill="1" applyBorder="1" applyAlignment="1">
      <alignment horizontal="left" vertical="center"/>
    </xf>
    <xf numFmtId="171" fontId="221" fillId="5" borderId="4" xfId="53496" applyNumberFormat="1" applyFont="1" applyFill="1" applyBorder="1" applyAlignment="1">
      <alignment horizontal="center" vertical="center" wrapText="1"/>
    </xf>
    <xf numFmtId="171" fontId="221" fillId="5" borderId="5" xfId="53496" applyNumberFormat="1" applyFont="1" applyFill="1" applyBorder="1" applyAlignment="1">
      <alignment horizontal="center" vertical="center" wrapText="1"/>
    </xf>
    <xf numFmtId="0" fontId="222" fillId="5" borderId="4" xfId="0" applyFont="1" applyFill="1" applyBorder="1"/>
    <xf numFmtId="0" fontId="229" fillId="5" borderId="4" xfId="7828" applyNumberFormat="1" applyFont="1" applyFill="1" applyBorder="1" applyAlignment="1">
      <alignment horizontal="center" vertical="center"/>
    </xf>
    <xf numFmtId="171" fontId="229" fillId="5" borderId="4" xfId="53496" applyNumberFormat="1" applyFont="1" applyFill="1" applyBorder="1" applyAlignment="1">
      <alignment horizontal="center" vertical="center" wrapText="1"/>
    </xf>
    <xf numFmtId="171" fontId="229" fillId="5" borderId="5" xfId="53496" applyNumberFormat="1" applyFont="1" applyFill="1" applyBorder="1" applyAlignment="1">
      <alignment horizontal="center" vertical="center" wrapText="1"/>
    </xf>
    <xf numFmtId="0" fontId="229" fillId="9" borderId="4" xfId="3" applyFont="1" applyFill="1" applyBorder="1" applyAlignment="1">
      <alignment horizontal="left"/>
    </xf>
    <xf numFmtId="173" fontId="221" fillId="5" borderId="0" xfId="7828" applyNumberFormat="1" applyFont="1" applyFill="1" applyBorder="1" applyAlignment="1">
      <alignment horizontal="left" vertical="center"/>
    </xf>
    <xf numFmtId="0" fontId="229" fillId="5" borderId="0" xfId="7828" applyNumberFormat="1" applyFont="1" applyFill="1" applyBorder="1" applyAlignment="1">
      <alignment horizontal="left" vertical="center"/>
    </xf>
    <xf numFmtId="173" fontId="229" fillId="0" borderId="0" xfId="7828" applyNumberFormat="1" applyFont="1" applyBorder="1" applyAlignment="1">
      <alignment horizontal="left" vertical="center"/>
    </xf>
    <xf numFmtId="171" fontId="229" fillId="5" borderId="0" xfId="53496" applyNumberFormat="1" applyFont="1" applyFill="1" applyBorder="1" applyAlignment="1">
      <alignment horizontal="center" vertical="center" wrapText="1"/>
    </xf>
    <xf numFmtId="0" fontId="222" fillId="5" borderId="0" xfId="7828" applyNumberFormat="1" applyFont="1" applyFill="1" applyBorder="1" applyAlignment="1">
      <alignment horizontal="left" vertical="center"/>
    </xf>
    <xf numFmtId="0" fontId="222" fillId="5" borderId="0" xfId="0" applyFont="1" applyFill="1" applyAlignment="1">
      <alignment vertical="center"/>
    </xf>
    <xf numFmtId="0" fontId="222" fillId="5" borderId="0" xfId="0" applyFont="1" applyFill="1"/>
    <xf numFmtId="173" fontId="221" fillId="5" borderId="4" xfId="7828" applyNumberFormat="1" applyFont="1" applyFill="1" applyBorder="1" applyAlignment="1">
      <alignment vertical="center"/>
    </xf>
    <xf numFmtId="173" fontId="221" fillId="5" borderId="0" xfId="7828" applyNumberFormat="1" applyFont="1" applyFill="1" applyBorder="1" applyAlignment="1">
      <alignment vertical="center"/>
    </xf>
    <xf numFmtId="173" fontId="221" fillId="5" borderId="5" xfId="7828" applyNumberFormat="1" applyFont="1" applyFill="1" applyBorder="1" applyAlignment="1">
      <alignment vertical="center"/>
    </xf>
    <xf numFmtId="0" fontId="222" fillId="5" borderId="5" xfId="0" applyFont="1" applyFill="1" applyBorder="1"/>
    <xf numFmtId="0" fontId="231" fillId="5" borderId="4" xfId="7828" applyNumberFormat="1" applyFont="1" applyFill="1" applyBorder="1" applyAlignment="1">
      <alignment horizontal="left" vertical="center"/>
    </xf>
    <xf numFmtId="0" fontId="229" fillId="5" borderId="4" xfId="7828" applyNumberFormat="1" applyFont="1" applyFill="1" applyBorder="1" applyAlignment="1">
      <alignment horizontal="left" vertical="center"/>
    </xf>
    <xf numFmtId="171" fontId="221" fillId="5" borderId="0" xfId="53496" applyNumberFormat="1" applyFont="1" applyFill="1" applyBorder="1" applyAlignment="1">
      <alignment horizontal="center" vertical="center" wrapText="1"/>
    </xf>
    <xf numFmtId="0" fontId="229" fillId="5" borderId="8" xfId="7828" applyNumberFormat="1" applyFont="1" applyFill="1" applyBorder="1" applyAlignment="1">
      <alignment horizontal="left" vertical="center"/>
    </xf>
    <xf numFmtId="10" fontId="221" fillId="5" borderId="8" xfId="53496" quotePrefix="1" applyNumberFormat="1" applyFont="1" applyFill="1" applyBorder="1" applyAlignment="1">
      <alignment horizontal="center" vertical="center" wrapText="1"/>
    </xf>
    <xf numFmtId="10" fontId="221" fillId="5" borderId="9" xfId="53496" quotePrefix="1" applyNumberFormat="1" applyFont="1" applyFill="1" applyBorder="1" applyAlignment="1">
      <alignment horizontal="center" vertical="center" wrapText="1"/>
    </xf>
    <xf numFmtId="0" fontId="28" fillId="0" borderId="0" xfId="13" quotePrefix="1" applyFont="1" applyAlignment="1">
      <alignment horizontal="left" vertical="center" wrapText="1"/>
    </xf>
    <xf numFmtId="0" fontId="228" fillId="2" borderId="0" xfId="0" applyFont="1" applyFill="1" applyAlignment="1">
      <alignment horizontal="center" vertical="center" wrapText="1"/>
    </xf>
    <xf numFmtId="0" fontId="228" fillId="0" borderId="0" xfId="0" applyFont="1" applyAlignment="1">
      <alignment horizontal="center" vertical="center" wrapText="1"/>
    </xf>
    <xf numFmtId="10" fontId="0" fillId="0" borderId="0" xfId="53496" applyNumberFormat="1" applyFont="1"/>
    <xf numFmtId="14" fontId="40" fillId="3" borderId="4" xfId="37" applyNumberFormat="1" applyFont="1" applyFill="1" applyBorder="1" applyAlignment="1">
      <alignment horizontal="center" vertical="center"/>
    </xf>
    <xf numFmtId="14" fontId="40" fillId="3" borderId="5" xfId="37" applyNumberFormat="1" applyFont="1" applyFill="1" applyBorder="1" applyAlignment="1">
      <alignment horizontal="center" vertical="center"/>
    </xf>
    <xf numFmtId="0" fontId="0" fillId="0" borderId="0" xfId="0" quotePrefix="1"/>
    <xf numFmtId="171" fontId="216" fillId="0" borderId="89" xfId="32495" applyNumberFormat="1" applyFont="1" applyBorder="1" applyAlignment="1">
      <alignment horizontal="center" vertical="center"/>
    </xf>
    <xf numFmtId="171" fontId="41" fillId="0" borderId="0" xfId="32495" applyNumberFormat="1" applyFont="1" applyAlignment="1">
      <alignment horizontal="center" vertical="center"/>
    </xf>
    <xf numFmtId="171" fontId="43" fillId="121" borderId="4" xfId="32495" applyNumberFormat="1" applyFont="1" applyFill="1" applyBorder="1" applyAlignment="1">
      <alignment horizontal="center" vertical="center"/>
    </xf>
    <xf numFmtId="171" fontId="216" fillId="0" borderId="87" xfId="32495" applyNumberFormat="1" applyFont="1" applyBorder="1" applyAlignment="1">
      <alignment horizontal="center" vertical="center"/>
    </xf>
    <xf numFmtId="37" fontId="40" fillId="3" borderId="73" xfId="0" applyNumberFormat="1" applyFont="1" applyFill="1" applyBorder="1" applyAlignment="1">
      <alignment horizontal="center"/>
    </xf>
    <xf numFmtId="37" fontId="40" fillId="3" borderId="70" xfId="0" applyNumberFormat="1" applyFont="1" applyFill="1" applyBorder="1" applyAlignment="1">
      <alignment horizontal="center"/>
    </xf>
    <xf numFmtId="37" fontId="40" fillId="3" borderId="74" xfId="0" applyNumberFormat="1" applyFont="1" applyFill="1" applyBorder="1" applyAlignment="1">
      <alignment horizontal="center"/>
    </xf>
    <xf numFmtId="0" fontId="212" fillId="0" borderId="0" xfId="0" applyFont="1" applyAlignment="1">
      <alignment horizontal="center" vertical="center"/>
    </xf>
    <xf numFmtId="0" fontId="212" fillId="0" borderId="70" xfId="0" applyFont="1" applyBorder="1" applyAlignment="1">
      <alignment horizontal="center" vertical="center"/>
    </xf>
    <xf numFmtId="0" fontId="212" fillId="0" borderId="74" xfId="0" applyFont="1" applyBorder="1" applyAlignment="1">
      <alignment horizontal="center" vertical="center"/>
    </xf>
    <xf numFmtId="0" fontId="216" fillId="0" borderId="3" xfId="0" applyFont="1" applyBorder="1" applyAlignment="1">
      <alignment vertical="center"/>
    </xf>
    <xf numFmtId="4" fontId="212" fillId="0" borderId="5" xfId="0" applyNumberFormat="1" applyFont="1" applyBorder="1" applyAlignment="1">
      <alignment horizontal="center" vertical="center"/>
    </xf>
    <xf numFmtId="3" fontId="41" fillId="0" borderId="78" xfId="53506" applyNumberFormat="1" applyFont="1" applyFill="1" applyBorder="1" applyAlignment="1">
      <alignment horizontal="center" vertical="center"/>
    </xf>
    <xf numFmtId="3" fontId="41" fillId="0" borderId="91" xfId="53506" applyNumberFormat="1" applyFont="1" applyFill="1" applyBorder="1" applyAlignment="1">
      <alignment horizontal="center" vertical="center"/>
    </xf>
    <xf numFmtId="171" fontId="41" fillId="0" borderId="12" xfId="19" applyNumberFormat="1" applyFont="1" applyBorder="1" applyAlignment="1">
      <alignment horizontal="center" vertical="center"/>
    </xf>
    <xf numFmtId="3" fontId="41" fillId="0" borderId="4" xfId="53506" applyNumberFormat="1" applyFont="1" applyFill="1" applyBorder="1" applyAlignment="1">
      <alignment horizontal="center" vertical="center"/>
    </xf>
    <xf numFmtId="3" fontId="41" fillId="0" borderId="5" xfId="53506" applyNumberFormat="1" applyFont="1" applyFill="1" applyBorder="1" applyAlignment="1">
      <alignment horizontal="center" vertical="center"/>
    </xf>
    <xf numFmtId="171" fontId="41" fillId="0" borderId="3" xfId="19" applyNumberFormat="1" applyFont="1" applyBorder="1" applyAlignment="1">
      <alignment horizontal="center" vertical="center"/>
    </xf>
    <xf numFmtId="171" fontId="41" fillId="0" borderId="70" xfId="19" applyNumberFormat="1" applyFont="1" applyBorder="1" applyAlignment="1">
      <alignment horizontal="center"/>
    </xf>
    <xf numFmtId="171" fontId="41" fillId="0" borderId="74" xfId="19" quotePrefix="1" applyNumberFormat="1" applyFont="1" applyBorder="1" applyAlignment="1">
      <alignment horizontal="center"/>
    </xf>
    <xf numFmtId="3" fontId="216" fillId="0" borderId="8" xfId="39" applyNumberFormat="1" applyFont="1" applyBorder="1" applyAlignment="1">
      <alignment horizontal="center" vertical="center"/>
    </xf>
    <xf numFmtId="3" fontId="216" fillId="0" borderId="9" xfId="39" applyNumberFormat="1" applyFont="1" applyBorder="1" applyAlignment="1">
      <alignment horizontal="center" vertical="center"/>
    </xf>
    <xf numFmtId="0" fontId="0" fillId="0" borderId="0" xfId="47697" applyFont="1"/>
    <xf numFmtId="37" fontId="40" fillId="3" borderId="15" xfId="0" quotePrefix="1" applyNumberFormat="1" applyFont="1" applyFill="1" applyBorder="1" applyAlignment="1">
      <alignment horizontal="center"/>
    </xf>
    <xf numFmtId="37" fontId="40" fillId="3" borderId="14" xfId="0" quotePrefix="1" applyNumberFormat="1" applyFont="1" applyFill="1" applyBorder="1" applyAlignment="1">
      <alignment horizontal="center"/>
    </xf>
    <xf numFmtId="37" fontId="40" fillId="3" borderId="11" xfId="0" quotePrefix="1" applyNumberFormat="1" applyFont="1" applyFill="1" applyBorder="1" applyAlignment="1">
      <alignment horizontal="center"/>
    </xf>
    <xf numFmtId="0" fontId="40" fillId="3" borderId="86" xfId="0" applyFont="1" applyFill="1" applyBorder="1" applyAlignment="1">
      <alignment horizontal="center" vertical="top"/>
    </xf>
    <xf numFmtId="1" fontId="40" fillId="3" borderId="92" xfId="0" quotePrefix="1" applyNumberFormat="1" applyFont="1" applyFill="1" applyBorder="1" applyAlignment="1">
      <alignment horizontal="center"/>
    </xf>
    <xf numFmtId="1" fontId="40" fillId="3" borderId="93" xfId="0" quotePrefix="1" applyNumberFormat="1" applyFont="1" applyFill="1" applyBorder="1" applyAlignment="1">
      <alignment horizontal="center"/>
    </xf>
    <xf numFmtId="17" fontId="40" fillId="3" borderId="1" xfId="0" quotePrefix="1" applyNumberFormat="1" applyFont="1" applyFill="1" applyBorder="1" applyAlignment="1">
      <alignment horizontal="center"/>
    </xf>
    <xf numFmtId="0" fontId="41" fillId="0" borderId="5" xfId="0" applyFont="1" applyBorder="1"/>
    <xf numFmtId="0" fontId="41" fillId="6" borderId="3" xfId="0" applyFont="1" applyFill="1" applyBorder="1" applyAlignment="1">
      <alignment horizontal="center"/>
    </xf>
    <xf numFmtId="171" fontId="41" fillId="5" borderId="3" xfId="25" applyNumberFormat="1" applyFont="1" applyFill="1" applyBorder="1" applyAlignment="1">
      <alignment horizontal="center"/>
    </xf>
    <xf numFmtId="171" fontId="42" fillId="5" borderId="3" xfId="25" applyNumberFormat="1" applyFont="1" applyFill="1" applyBorder="1" applyAlignment="1">
      <alignment horizontal="center"/>
    </xf>
    <xf numFmtId="171" fontId="42" fillId="5" borderId="3" xfId="25" applyNumberFormat="1" applyFont="1" applyFill="1" applyBorder="1" applyAlignment="1">
      <alignment horizontal="center" vertical="center"/>
    </xf>
    <xf numFmtId="171" fontId="42" fillId="0" borderId="3" xfId="25" applyNumberFormat="1" applyFont="1" applyBorder="1" applyAlignment="1">
      <alignment horizontal="center"/>
    </xf>
    <xf numFmtId="171" fontId="41" fillId="0" borderId="3" xfId="25" applyNumberFormat="1" applyFont="1" applyBorder="1" applyAlignment="1">
      <alignment horizontal="center"/>
    </xf>
    <xf numFmtId="171" fontId="42" fillId="0" borderId="1" xfId="25" applyNumberFormat="1" applyFont="1" applyBorder="1" applyAlignment="1">
      <alignment horizontal="center"/>
    </xf>
    <xf numFmtId="0" fontId="225" fillId="3" borderId="86" xfId="26" applyFont="1" applyFill="1" applyBorder="1" applyAlignment="1">
      <alignment horizontal="center" vertical="center"/>
    </xf>
    <xf numFmtId="0" fontId="225" fillId="3" borderId="1" xfId="26" applyFont="1" applyFill="1" applyBorder="1" applyAlignment="1">
      <alignment horizontal="center" vertical="center"/>
    </xf>
    <xf numFmtId="173" fontId="221" fillId="5" borderId="86" xfId="7828" applyNumberFormat="1" applyFont="1" applyFill="1" applyBorder="1" applyAlignment="1">
      <alignment vertical="center"/>
    </xf>
    <xf numFmtId="173" fontId="221" fillId="5" borderId="3" xfId="7828" applyNumberFormat="1" applyFont="1" applyFill="1" applyBorder="1" applyAlignment="1">
      <alignment vertical="center"/>
    </xf>
    <xf numFmtId="171" fontId="221" fillId="5" borderId="3" xfId="53496" applyNumberFormat="1" applyFont="1" applyFill="1" applyBorder="1" applyAlignment="1">
      <alignment horizontal="center" vertical="center" wrapText="1"/>
    </xf>
    <xf numFmtId="171" fontId="221" fillId="5" borderId="1" xfId="53496" applyNumberFormat="1" applyFont="1" applyFill="1" applyBorder="1" applyAlignment="1">
      <alignment horizontal="center" vertical="center" wrapText="1"/>
    </xf>
    <xf numFmtId="0" fontId="225" fillId="3" borderId="92" xfId="26" quotePrefix="1" applyFont="1" applyFill="1" applyBorder="1" applyAlignment="1">
      <alignment horizontal="center" vertical="center"/>
    </xf>
    <xf numFmtId="0" fontId="225" fillId="3" borderId="93" xfId="26" quotePrefix="1" applyFont="1" applyFill="1" applyBorder="1" applyAlignment="1">
      <alignment horizontal="center" vertical="center"/>
    </xf>
    <xf numFmtId="10" fontId="221" fillId="5" borderId="6" xfId="53496" quotePrefix="1" applyNumberFormat="1" applyFont="1" applyFill="1" applyBorder="1" applyAlignment="1">
      <alignment horizontal="center" vertical="center" wrapText="1"/>
    </xf>
    <xf numFmtId="0" fontId="40" fillId="3" borderId="86" xfId="26" applyFont="1" applyFill="1" applyBorder="1" applyAlignment="1">
      <alignment horizontal="center" vertical="center"/>
    </xf>
    <xf numFmtId="171" fontId="41" fillId="0" borderId="86" xfId="27" applyNumberFormat="1" applyFont="1" applyBorder="1" applyAlignment="1">
      <alignment horizontal="center" vertical="center"/>
    </xf>
    <xf numFmtId="171" fontId="41" fillId="0" borderId="3" xfId="27" applyNumberFormat="1" applyFont="1" applyBorder="1" applyAlignment="1">
      <alignment horizontal="center" vertical="center"/>
    </xf>
    <xf numFmtId="171" fontId="42" fillId="0" borderId="1" xfId="27" applyNumberFormat="1" applyFont="1" applyBorder="1" applyAlignment="1">
      <alignment horizontal="center" vertical="center"/>
    </xf>
    <xf numFmtId="171" fontId="41" fillId="2" borderId="9" xfId="27" quotePrefix="1" applyNumberFormat="1" applyFont="1" applyFill="1" applyBorder="1" applyAlignment="1">
      <alignment horizontal="center"/>
    </xf>
    <xf numFmtId="176" fontId="0" fillId="5" borderId="0" xfId="48927" applyNumberFormat="1" applyFont="1" applyFill="1" applyAlignment="1">
      <alignment horizontal="right"/>
    </xf>
    <xf numFmtId="170" fontId="0" fillId="5" borderId="0" xfId="49857" applyFont="1" applyFill="1" applyAlignment="1">
      <alignment horizontal="right"/>
    </xf>
    <xf numFmtId="0" fontId="221" fillId="0" borderId="0" xfId="0" applyFont="1"/>
    <xf numFmtId="171" fontId="41" fillId="0" borderId="4" xfId="19" applyNumberFormat="1" applyFont="1" applyBorder="1" applyAlignment="1">
      <alignment horizontal="center" vertical="center"/>
    </xf>
    <xf numFmtId="171" fontId="41" fillId="0" borderId="0" xfId="19" applyNumberFormat="1" applyFont="1" applyAlignment="1">
      <alignment horizontal="center" vertical="center"/>
    </xf>
    <xf numFmtId="0" fontId="27" fillId="5" borderId="0" xfId="0" applyFont="1" applyFill="1"/>
    <xf numFmtId="0" fontId="24" fillId="5" borderId="0" xfId="0" applyFont="1" applyFill="1"/>
    <xf numFmtId="0" fontId="42" fillId="3" borderId="87" xfId="0" applyFont="1" applyFill="1" applyBorder="1" applyAlignment="1">
      <alignment horizontal="center"/>
    </xf>
    <xf numFmtId="0" fontId="42" fillId="3" borderId="88" xfId="0" applyFont="1" applyFill="1" applyBorder="1" applyAlignment="1">
      <alignment horizontal="center"/>
    </xf>
    <xf numFmtId="0" fontId="42" fillId="3" borderId="89" xfId="0" applyFont="1" applyFill="1" applyBorder="1" applyAlignment="1">
      <alignment horizontal="center"/>
    </xf>
    <xf numFmtId="49" fontId="40" fillId="3" borderId="4" xfId="19978" quotePrefix="1" applyNumberFormat="1" applyFont="1" applyFill="1" applyBorder="1" applyAlignment="1">
      <alignment horizontal="center"/>
    </xf>
    <xf numFmtId="178" fontId="40" fillId="3" borderId="4" xfId="38" applyNumberFormat="1" applyFont="1" applyFill="1" applyBorder="1" applyAlignment="1">
      <alignment horizontal="center" vertical="center" wrapText="1"/>
    </xf>
    <xf numFmtId="178" fontId="40" fillId="3" borderId="5" xfId="38" applyNumberFormat="1" applyFont="1" applyFill="1" applyBorder="1" applyAlignment="1">
      <alignment horizontal="center" vertical="center" wrapText="1"/>
    </xf>
    <xf numFmtId="0" fontId="41" fillId="0" borderId="87" xfId="0" applyFont="1" applyBorder="1"/>
    <xf numFmtId="0" fontId="41" fillId="0" borderId="88" xfId="0" applyFont="1" applyBorder="1"/>
    <xf numFmtId="0" fontId="41" fillId="5" borderId="87" xfId="0" applyFont="1" applyFill="1" applyBorder="1"/>
    <xf numFmtId="0" fontId="41" fillId="5" borderId="89" xfId="0" applyFont="1" applyFill="1" applyBorder="1"/>
    <xf numFmtId="0" fontId="42" fillId="5" borderId="4" xfId="0" applyFont="1" applyFill="1" applyBorder="1"/>
    <xf numFmtId="0" fontId="42" fillId="5" borderId="0" xfId="0" applyFont="1" applyFill="1"/>
    <xf numFmtId="0" fontId="41" fillId="5" borderId="5" xfId="0" applyFont="1" applyFill="1" applyBorder="1"/>
    <xf numFmtId="0" fontId="41" fillId="5" borderId="4" xfId="0" applyFont="1" applyFill="1" applyBorder="1"/>
    <xf numFmtId="0" fontId="41" fillId="5" borderId="0" xfId="0" applyFont="1" applyFill="1" applyAlignment="1">
      <alignment horizontal="left"/>
    </xf>
    <xf numFmtId="171" fontId="41" fillId="5" borderId="4" xfId="15" applyNumberFormat="1" applyFont="1" applyFill="1" applyBorder="1" applyAlignment="1">
      <alignment horizontal="center"/>
    </xf>
    <xf numFmtId="171" fontId="41" fillId="5" borderId="5" xfId="15" applyNumberFormat="1" applyFont="1" applyFill="1" applyBorder="1" applyAlignment="1">
      <alignment horizontal="center"/>
    </xf>
    <xf numFmtId="171" fontId="42" fillId="5" borderId="4" xfId="15" applyNumberFormat="1" applyFont="1" applyFill="1" applyBorder="1" applyAlignment="1">
      <alignment horizontal="center"/>
    </xf>
    <xf numFmtId="171" fontId="42" fillId="5" borderId="5" xfId="15" applyNumberFormat="1" applyFont="1" applyFill="1" applyBorder="1" applyAlignment="1">
      <alignment horizontal="center"/>
    </xf>
    <xf numFmtId="0" fontId="41" fillId="5" borderId="0" xfId="0" applyFont="1" applyFill="1"/>
    <xf numFmtId="0" fontId="41" fillId="6" borderId="0" xfId="0" applyFont="1" applyFill="1"/>
    <xf numFmtId="0" fontId="41" fillId="5" borderId="4" xfId="0" applyFont="1" applyFill="1" applyBorder="1" applyAlignment="1">
      <alignment horizontal="left"/>
    </xf>
    <xf numFmtId="0" fontId="41" fillId="5" borderId="0" xfId="0" applyFont="1" applyFill="1" applyAlignment="1">
      <alignment horizontal="center"/>
    </xf>
    <xf numFmtId="0" fontId="41" fillId="5" borderId="5" xfId="0" applyFont="1" applyFill="1" applyBorder="1" applyAlignment="1">
      <alignment horizontal="center"/>
    </xf>
    <xf numFmtId="0" fontId="41" fillId="0" borderId="4" xfId="32" applyFont="1" applyBorder="1" applyAlignment="1">
      <alignment horizontal="left"/>
    </xf>
    <xf numFmtId="0" fontId="41" fillId="5" borderId="4" xfId="0" applyFont="1" applyFill="1" applyBorder="1" applyAlignment="1">
      <alignment horizontal="center"/>
    </xf>
    <xf numFmtId="0" fontId="42" fillId="5" borderId="5" xfId="0" applyFont="1" applyFill="1" applyBorder="1"/>
    <xf numFmtId="0" fontId="41" fillId="5" borderId="92" xfId="0" applyFont="1" applyFill="1" applyBorder="1"/>
    <xf numFmtId="0" fontId="41" fillId="5" borderId="93" xfId="0" applyFont="1" applyFill="1" applyBorder="1"/>
    <xf numFmtId="171" fontId="41" fillId="5" borderId="92" xfId="15" applyNumberFormat="1" applyFont="1" applyFill="1" applyBorder="1" applyAlignment="1">
      <alignment horizontal="center"/>
    </xf>
    <xf numFmtId="171" fontId="41" fillId="5" borderId="93" xfId="15" applyNumberFormat="1" applyFont="1" applyFill="1" applyBorder="1" applyAlignment="1">
      <alignment horizontal="center"/>
    </xf>
    <xf numFmtId="0" fontId="229" fillId="0" borderId="0" xfId="0" applyFont="1" applyAlignment="1">
      <alignment horizontal="center"/>
    </xf>
    <xf numFmtId="1" fontId="40" fillId="3" borderId="92" xfId="24" quotePrefix="1" applyNumberFormat="1" applyFont="1" applyFill="1" applyBorder="1" applyAlignment="1">
      <alignment horizontal="center" vertical="center"/>
    </xf>
    <xf numFmtId="0" fontId="42" fillId="5" borderId="0" xfId="0" applyFont="1" applyFill="1" applyAlignment="1">
      <alignment horizontal="center"/>
    </xf>
    <xf numFmtId="0" fontId="233" fillId="3" borderId="8" xfId="0" applyFont="1" applyFill="1" applyBorder="1" applyAlignment="1">
      <alignment vertical="center" wrapText="1"/>
    </xf>
    <xf numFmtId="0" fontId="233" fillId="3" borderId="8" xfId="0" applyFont="1" applyFill="1" applyBorder="1" applyAlignment="1">
      <alignment horizontal="center" vertical="center"/>
    </xf>
    <xf numFmtId="0" fontId="233" fillId="3" borderId="7" xfId="0" applyFont="1" applyFill="1" applyBorder="1" applyAlignment="1">
      <alignment horizontal="center" vertical="center"/>
    </xf>
    <xf numFmtId="0" fontId="233" fillId="3" borderId="9" xfId="0" applyFont="1" applyFill="1" applyBorder="1" applyAlignment="1">
      <alignment horizontal="center" vertical="center"/>
    </xf>
    <xf numFmtId="0" fontId="216" fillId="0" borderId="68" xfId="0" applyFont="1" applyBorder="1" applyAlignment="1">
      <alignment horizontal="justify" vertical="center"/>
    </xf>
    <xf numFmtId="0" fontId="216" fillId="0" borderId="68" xfId="0" applyFont="1" applyBorder="1" applyAlignment="1">
      <alignment vertical="center"/>
    </xf>
    <xf numFmtId="0" fontId="216" fillId="0" borderId="0" xfId="0" applyFont="1" applyAlignment="1">
      <alignment vertical="center"/>
    </xf>
    <xf numFmtId="0" fontId="212" fillId="0" borderId="0" xfId="0" applyFont="1" applyAlignment="1">
      <alignment vertical="center"/>
    </xf>
    <xf numFmtId="0" fontId="216" fillId="0" borderId="72" xfId="0" applyFont="1" applyBorder="1" applyAlignment="1">
      <alignment vertical="center"/>
    </xf>
    <xf numFmtId="0" fontId="216" fillId="0" borderId="76" xfId="0" applyFont="1" applyBorder="1" applyAlignment="1">
      <alignment vertical="center"/>
    </xf>
    <xf numFmtId="0" fontId="212" fillId="0" borderId="70" xfId="0" applyFont="1" applyBorder="1" applyAlignment="1">
      <alignment vertical="center"/>
    </xf>
    <xf numFmtId="0" fontId="13" fillId="0" borderId="0" xfId="1" applyFont="1" applyFill="1" applyBorder="1"/>
    <xf numFmtId="0" fontId="40" fillId="3" borderId="86" xfId="0" applyFont="1" applyFill="1" applyBorder="1"/>
    <xf numFmtId="6" fontId="40" fillId="3" borderId="3" xfId="0" quotePrefix="1" applyNumberFormat="1" applyFont="1" applyFill="1" applyBorder="1"/>
    <xf numFmtId="0" fontId="236" fillId="3" borderId="1" xfId="1" applyFont="1" applyFill="1" applyBorder="1"/>
    <xf numFmtId="0" fontId="40" fillId="3" borderId="4" xfId="0" applyFont="1" applyFill="1" applyBorder="1" applyAlignment="1">
      <alignment horizontal="center" vertical="center"/>
    </xf>
    <xf numFmtId="0" fontId="40" fillId="3" borderId="0" xfId="0" applyFont="1" applyFill="1" applyAlignment="1">
      <alignment horizontal="center" vertical="center"/>
    </xf>
    <xf numFmtId="0" fontId="40" fillId="3" borderId="5" xfId="0" applyFont="1" applyFill="1" applyBorder="1" applyAlignment="1">
      <alignment horizontal="center" vertical="center"/>
    </xf>
    <xf numFmtId="0" fontId="40" fillId="3" borderId="69" xfId="0" applyFont="1" applyFill="1" applyBorder="1" applyAlignment="1">
      <alignment horizontal="center" vertical="center"/>
    </xf>
    <xf numFmtId="0" fontId="40" fillId="3" borderId="71" xfId="0" applyFont="1" applyFill="1" applyBorder="1" applyAlignment="1">
      <alignment horizontal="center" vertical="center"/>
    </xf>
    <xf numFmtId="17" fontId="40" fillId="3" borderId="70" xfId="0" quotePrefix="1" applyNumberFormat="1" applyFont="1" applyFill="1" applyBorder="1" applyAlignment="1">
      <alignment horizontal="center"/>
    </xf>
    <xf numFmtId="17" fontId="40" fillId="3" borderId="71" xfId="0" quotePrefix="1" applyNumberFormat="1" applyFont="1" applyFill="1" applyBorder="1" applyAlignment="1">
      <alignment horizontal="center" vertical="center"/>
    </xf>
    <xf numFmtId="0" fontId="40" fillId="3" borderId="1" xfId="0" applyFont="1" applyFill="1" applyBorder="1" applyAlignment="1">
      <alignment horizontal="center" vertical="center"/>
    </xf>
    <xf numFmtId="0" fontId="41" fillId="6" borderId="4" xfId="13" applyFont="1" applyFill="1" applyBorder="1" applyAlignment="1">
      <alignment vertical="center"/>
    </xf>
    <xf numFmtId="223" fontId="41" fillId="0" borderId="87" xfId="53506" applyNumberFormat="1" applyFont="1" applyFill="1" applyBorder="1" applyAlignment="1">
      <alignment horizontal="center" vertical="center"/>
    </xf>
    <xf numFmtId="223" fontId="41" fillId="0" borderId="88" xfId="53506" applyNumberFormat="1" applyFont="1" applyFill="1" applyBorder="1" applyAlignment="1">
      <alignment horizontal="center" vertical="center"/>
    </xf>
    <xf numFmtId="223" fontId="41" fillId="0" borderId="89" xfId="53506" applyNumberFormat="1" applyFont="1" applyFill="1" applyBorder="1" applyAlignment="1">
      <alignment horizontal="center" vertical="center"/>
    </xf>
    <xf numFmtId="171" fontId="41" fillId="0" borderId="0" xfId="0" applyNumberFormat="1" applyFont="1" applyAlignment="1">
      <alignment horizontal="center" vertical="center"/>
    </xf>
    <xf numFmtId="171" fontId="41" fillId="0" borderId="5" xfId="0" applyNumberFormat="1" applyFont="1" applyBorder="1" applyAlignment="1">
      <alignment horizontal="center" vertical="center"/>
    </xf>
    <xf numFmtId="171" fontId="41" fillId="6" borderId="3" xfId="15" applyNumberFormat="1" applyFont="1" applyFill="1" applyBorder="1" applyAlignment="1">
      <alignment horizontal="center" vertical="center"/>
    </xf>
    <xf numFmtId="0" fontId="41" fillId="6" borderId="4" xfId="13" applyFont="1" applyFill="1" applyBorder="1" applyAlignment="1">
      <alignment vertical="center" wrapText="1"/>
    </xf>
    <xf numFmtId="223" fontId="41" fillId="0" borderId="4" xfId="53506" applyNumberFormat="1" applyFont="1" applyFill="1" applyBorder="1" applyAlignment="1">
      <alignment horizontal="center" vertical="center"/>
    </xf>
    <xf numFmtId="223" fontId="41" fillId="0" borderId="0" xfId="53506" applyNumberFormat="1" applyFont="1" applyFill="1" applyBorder="1" applyAlignment="1">
      <alignment horizontal="center" vertical="center"/>
    </xf>
    <xf numFmtId="223" fontId="41" fillId="0" borderId="5" xfId="53506" applyNumberFormat="1" applyFont="1" applyFill="1" applyBorder="1" applyAlignment="1">
      <alignment horizontal="center" vertical="center"/>
    </xf>
    <xf numFmtId="171" fontId="41" fillId="2" borderId="0" xfId="0" applyNumberFormat="1" applyFont="1" applyFill="1" applyAlignment="1">
      <alignment horizontal="center" vertical="center"/>
    </xf>
    <xf numFmtId="171" fontId="41" fillId="2" borderId="5" xfId="0" applyNumberFormat="1" applyFont="1" applyFill="1" applyBorder="1" applyAlignment="1">
      <alignment horizontal="center" vertical="center"/>
    </xf>
    <xf numFmtId="0" fontId="42" fillId="6" borderId="4" xfId="13" applyFont="1" applyFill="1" applyBorder="1" applyAlignment="1">
      <alignment horizontal="left" vertical="center" wrapText="1"/>
    </xf>
    <xf numFmtId="171" fontId="42" fillId="2" borderId="0" xfId="0" applyNumberFormat="1" applyFont="1" applyFill="1" applyAlignment="1">
      <alignment horizontal="center" vertical="center"/>
    </xf>
    <xf numFmtId="171" fontId="42" fillId="2" borderId="5" xfId="0" applyNumberFormat="1" applyFont="1" applyFill="1" applyBorder="1" applyAlignment="1">
      <alignment horizontal="center" vertical="center"/>
    </xf>
    <xf numFmtId="171" fontId="42" fillId="6" borderId="3" xfId="15" applyNumberFormat="1" applyFont="1" applyFill="1" applyBorder="1" applyAlignment="1">
      <alignment horizontal="center" vertical="center"/>
    </xf>
    <xf numFmtId="0" fontId="41" fillId="0" borderId="4" xfId="13" applyFont="1" applyBorder="1" applyAlignment="1">
      <alignment vertical="center"/>
    </xf>
    <xf numFmtId="171" fontId="41" fillId="0" borderId="3" xfId="15" applyNumberFormat="1" applyFont="1" applyBorder="1" applyAlignment="1">
      <alignment horizontal="center" vertical="center"/>
    </xf>
    <xf numFmtId="0" fontId="42" fillId="6" borderId="4" xfId="13" applyFont="1" applyFill="1" applyBorder="1" applyAlignment="1">
      <alignment vertical="center" wrapText="1"/>
    </xf>
    <xf numFmtId="0" fontId="42" fillId="5" borderId="4" xfId="13" applyFont="1" applyFill="1" applyBorder="1" applyAlignment="1">
      <alignment vertical="center"/>
    </xf>
    <xf numFmtId="0" fontId="41" fillId="5" borderId="4" xfId="13" applyFont="1" applyFill="1" applyBorder="1" applyAlignment="1">
      <alignment vertical="center"/>
    </xf>
    <xf numFmtId="171" fontId="41" fillId="0" borderId="70" xfId="0" applyNumberFormat="1" applyFont="1" applyBorder="1" applyAlignment="1">
      <alignment horizontal="center" vertical="center"/>
    </xf>
    <xf numFmtId="171" fontId="41" fillId="0" borderId="71" xfId="0" applyNumberFormat="1" applyFont="1" applyBorder="1" applyAlignment="1">
      <alignment horizontal="center" vertical="center"/>
    </xf>
    <xf numFmtId="0" fontId="41" fillId="0" borderId="87" xfId="13" applyFont="1" applyBorder="1" applyAlignment="1">
      <alignment vertical="center"/>
    </xf>
    <xf numFmtId="171" fontId="41" fillId="0" borderId="68" xfId="15" applyNumberFormat="1" applyFont="1" applyBorder="1" applyAlignment="1">
      <alignment horizontal="center" vertical="center"/>
    </xf>
    <xf numFmtId="0" fontId="41" fillId="0" borderId="92" xfId="13" applyFont="1" applyBorder="1" applyAlignment="1">
      <alignment horizontal="justify" vertical="center" wrapText="1"/>
    </xf>
    <xf numFmtId="223" fontId="41" fillId="0" borderId="92" xfId="53506" applyNumberFormat="1" applyFont="1" applyFill="1" applyBorder="1" applyAlignment="1">
      <alignment horizontal="center" vertical="center"/>
    </xf>
    <xf numFmtId="223" fontId="41" fillId="0" borderId="70" xfId="53506" applyNumberFormat="1" applyFont="1" applyFill="1" applyBorder="1" applyAlignment="1">
      <alignment horizontal="center" vertical="center"/>
    </xf>
    <xf numFmtId="223" fontId="41" fillId="0" borderId="93" xfId="53506" applyNumberFormat="1" applyFont="1" applyFill="1" applyBorder="1" applyAlignment="1">
      <alignment horizontal="center" vertical="center"/>
    </xf>
    <xf numFmtId="171" fontId="41" fillId="2" borderId="70" xfId="0" applyNumberFormat="1" applyFont="1" applyFill="1" applyBorder="1" applyAlignment="1">
      <alignment horizontal="center" vertical="center"/>
    </xf>
    <xf numFmtId="171" fontId="41" fillId="2" borderId="71" xfId="0" applyNumberFormat="1" applyFont="1" applyFill="1" applyBorder="1" applyAlignment="1">
      <alignment horizontal="center" vertical="center"/>
    </xf>
    <xf numFmtId="171" fontId="41" fillId="0" borderId="1" xfId="15" applyNumberFormat="1" applyFont="1" applyBorder="1" applyAlignment="1">
      <alignment horizontal="center" vertical="center"/>
    </xf>
    <xf numFmtId="0" fontId="42" fillId="0" borderId="3" xfId="13" applyFont="1" applyBorder="1" applyAlignment="1">
      <alignment horizontal="justify" vertical="center" wrapText="1"/>
    </xf>
    <xf numFmtId="173" fontId="41" fillId="0" borderId="0" xfId="14" applyNumberFormat="1" applyFont="1" applyFill="1" applyBorder="1" applyAlignment="1">
      <alignment horizontal="center" vertical="center"/>
    </xf>
    <xf numFmtId="173" fontId="41" fillId="0" borderId="5" xfId="14" applyNumberFormat="1" applyFont="1" applyFill="1" applyBorder="1" applyAlignment="1">
      <alignment horizontal="center" vertical="center"/>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5" borderId="3" xfId="13" applyFont="1" applyFill="1" applyBorder="1" applyAlignment="1">
      <alignment vertical="center"/>
    </xf>
    <xf numFmtId="10" fontId="41" fillId="0" borderId="4" xfId="15" applyNumberFormat="1" applyFont="1" applyBorder="1" applyAlignment="1">
      <alignment horizontal="center" vertical="center"/>
    </xf>
    <xf numFmtId="10" fontId="41" fillId="0" borderId="0" xfId="15" applyNumberFormat="1" applyFont="1" applyAlignment="1">
      <alignment horizontal="center" vertical="center"/>
    </xf>
    <xf numFmtId="10" fontId="41" fillId="0" borderId="5" xfId="15" applyNumberFormat="1" applyFont="1" applyBorder="1" applyAlignment="1">
      <alignment horizontal="center" vertical="center"/>
    </xf>
    <xf numFmtId="10" fontId="41" fillId="0" borderId="4" xfId="15" applyNumberFormat="1" applyFont="1" applyBorder="1" applyAlignment="1">
      <alignment horizontal="right" vertical="center"/>
    </xf>
    <xf numFmtId="10" fontId="41" fillId="0" borderId="5" xfId="15" applyNumberFormat="1" applyFont="1" applyBorder="1" applyAlignment="1">
      <alignment horizontal="right" vertical="center"/>
    </xf>
    <xf numFmtId="174" fontId="41" fillId="0" borderId="3" xfId="14" applyFont="1" applyFill="1" applyBorder="1" applyAlignment="1">
      <alignment horizontal="center" vertical="center"/>
    </xf>
    <xf numFmtId="0" fontId="41" fillId="0" borderId="3" xfId="13" applyFont="1" applyBorder="1" applyAlignment="1">
      <alignment vertical="center"/>
    </xf>
    <xf numFmtId="171" fontId="41" fillId="0" borderId="4" xfId="15" applyNumberFormat="1" applyFont="1" applyBorder="1" applyAlignment="1">
      <alignment horizontal="center" vertical="center"/>
    </xf>
    <xf numFmtId="171" fontId="41" fillId="0" borderId="0" xfId="15" applyNumberFormat="1" applyFont="1" applyAlignment="1">
      <alignment horizontal="center" vertical="center"/>
    </xf>
    <xf numFmtId="171" fontId="41" fillId="0" borderId="5" xfId="15" applyNumberFormat="1" applyFont="1" applyBorder="1" applyAlignment="1">
      <alignment horizontal="center" vertical="center"/>
    </xf>
    <xf numFmtId="0" fontId="41" fillId="0" borderId="3" xfId="13" applyFont="1" applyBorder="1"/>
    <xf numFmtId="171" fontId="41" fillId="0" borderId="69" xfId="15" applyNumberFormat="1" applyFont="1" applyBorder="1" applyAlignment="1">
      <alignment horizontal="center" vertical="center"/>
    </xf>
    <xf numFmtId="171" fontId="41" fillId="0" borderId="70" xfId="15" applyNumberFormat="1" applyFont="1" applyBorder="1" applyAlignment="1">
      <alignment horizontal="center" vertical="center"/>
    </xf>
    <xf numFmtId="171" fontId="41" fillId="0" borderId="71" xfId="15" applyNumberFormat="1" applyFont="1" applyBorder="1" applyAlignment="1">
      <alignment horizontal="center" vertical="center"/>
    </xf>
    <xf numFmtId="0" fontId="41" fillId="0" borderId="69" xfId="0" applyFont="1" applyBorder="1" applyAlignment="1">
      <alignment horizontal="center" vertical="center"/>
    </xf>
    <xf numFmtId="0" fontId="41" fillId="0" borderId="71" xfId="0" applyFont="1" applyBorder="1" applyAlignment="1">
      <alignment horizontal="center" vertical="center"/>
    </xf>
    <xf numFmtId="0" fontId="42" fillId="0" borderId="68" xfId="13" applyFont="1" applyBorder="1" applyAlignment="1">
      <alignment vertical="center"/>
    </xf>
    <xf numFmtId="171" fontId="41" fillId="0" borderId="66" xfId="15" applyNumberFormat="1" applyFont="1" applyBorder="1" applyAlignment="1">
      <alignment horizontal="right" vertical="center"/>
    </xf>
    <xf numFmtId="171" fontId="41" fillId="0" borderId="67" xfId="15" applyNumberFormat="1" applyFont="1" applyBorder="1" applyAlignment="1">
      <alignment horizontal="right" vertical="center"/>
    </xf>
    <xf numFmtId="174" fontId="41" fillId="0" borderId="68" xfId="14" applyFont="1" applyFill="1" applyBorder="1" applyAlignment="1">
      <alignment horizontal="center" vertical="center"/>
    </xf>
    <xf numFmtId="0" fontId="41" fillId="0" borderId="4" xfId="0" quotePrefix="1" applyFont="1" applyBorder="1" applyAlignment="1">
      <alignment horizontal="center" vertical="center"/>
    </xf>
    <xf numFmtId="0" fontId="41" fillId="0" borderId="5" xfId="0" quotePrefix="1" applyFont="1" applyBorder="1" applyAlignment="1">
      <alignment horizontal="center" vertical="center"/>
    </xf>
    <xf numFmtId="0" fontId="41" fillId="0" borderId="1" xfId="13" applyFont="1" applyBorder="1" applyAlignment="1">
      <alignment vertical="center"/>
    </xf>
    <xf numFmtId="0" fontId="41" fillId="0" borderId="69" xfId="0" quotePrefix="1" applyFont="1" applyBorder="1" applyAlignment="1">
      <alignment horizontal="center" vertical="center"/>
    </xf>
    <xf numFmtId="0" fontId="41" fillId="0" borderId="71" xfId="0" quotePrefix="1" applyFont="1" applyBorder="1" applyAlignment="1">
      <alignment horizontal="center" vertical="center"/>
    </xf>
    <xf numFmtId="174" fontId="41" fillId="0" borderId="1" xfId="14" applyFont="1" applyFill="1" applyBorder="1" applyAlignment="1">
      <alignment horizontal="center" vertical="center"/>
    </xf>
    <xf numFmtId="0" fontId="42" fillId="0" borderId="3" xfId="13" quotePrefix="1" applyFont="1" applyBorder="1" applyAlignment="1">
      <alignment vertical="center"/>
    </xf>
    <xf numFmtId="0" fontId="41" fillId="0" borderId="3" xfId="13" quotePrefix="1" applyFont="1" applyBorder="1" applyAlignment="1">
      <alignment vertical="center"/>
    </xf>
    <xf numFmtId="171" fontId="41" fillId="0" borderId="4" xfId="16" applyNumberFormat="1" applyFont="1" applyFill="1" applyBorder="1" applyAlignment="1">
      <alignment horizontal="center" vertical="center"/>
    </xf>
    <xf numFmtId="171" fontId="41" fillId="0" borderId="0" xfId="16" applyNumberFormat="1" applyFont="1" applyFill="1" applyBorder="1" applyAlignment="1">
      <alignment horizontal="center" vertical="center"/>
    </xf>
    <xf numFmtId="171" fontId="41" fillId="0" borderId="5" xfId="16" applyNumberFormat="1" applyFont="1" applyFill="1" applyBorder="1" applyAlignment="1">
      <alignment horizontal="center" vertical="center"/>
    </xf>
    <xf numFmtId="171" fontId="237" fillId="0" borderId="66" xfId="16" applyNumberFormat="1" applyFont="1" applyFill="1" applyBorder="1" applyAlignment="1">
      <alignment horizontal="right" vertical="center"/>
    </xf>
    <xf numFmtId="171" fontId="237" fillId="0" borderId="67" xfId="16" applyNumberFormat="1" applyFont="1" applyFill="1" applyBorder="1" applyAlignment="1">
      <alignment horizontal="right" vertical="center"/>
    </xf>
    <xf numFmtId="174" fontId="237" fillId="0" borderId="68" xfId="14" applyFont="1" applyFill="1" applyBorder="1" applyAlignment="1">
      <alignment horizontal="center" vertical="center"/>
    </xf>
    <xf numFmtId="10" fontId="41" fillId="0" borderId="4" xfId="16" applyNumberFormat="1" applyFont="1" applyFill="1" applyBorder="1" applyAlignment="1">
      <alignment horizontal="center" vertical="center"/>
    </xf>
    <xf numFmtId="0" fontId="42" fillId="0" borderId="3" xfId="13" applyFont="1" applyBorder="1" applyAlignment="1">
      <alignment vertical="center"/>
    </xf>
    <xf numFmtId="174" fontId="237" fillId="0" borderId="3" xfId="14" applyFont="1" applyFill="1" applyBorder="1" applyAlignment="1">
      <alignment horizontal="center" vertical="center"/>
    </xf>
    <xf numFmtId="0" fontId="42" fillId="0" borderId="6" xfId="13" applyFont="1" applyBorder="1"/>
    <xf numFmtId="171" fontId="41" fillId="0" borderId="8" xfId="0" applyNumberFormat="1" applyFont="1" applyBorder="1" applyAlignment="1">
      <alignment horizontal="center"/>
    </xf>
    <xf numFmtId="171" fontId="41" fillId="0" borderId="9" xfId="0" applyNumberFormat="1" applyFont="1" applyBorder="1" applyAlignment="1">
      <alignment horizontal="center"/>
    </xf>
    <xf numFmtId="171" fontId="41" fillId="0" borderId="6" xfId="15" applyNumberFormat="1" applyFont="1" applyBorder="1" applyAlignment="1">
      <alignment horizontal="center"/>
    </xf>
    <xf numFmtId="0" fontId="42" fillId="0" borderId="4" xfId="13" applyFont="1" applyBorder="1"/>
    <xf numFmtId="171" fontId="42" fillId="0" borderId="88" xfId="0" applyNumberFormat="1" applyFont="1" applyBorder="1" applyAlignment="1">
      <alignment horizontal="center"/>
    </xf>
    <xf numFmtId="0" fontId="41" fillId="0" borderId="4" xfId="13" applyFont="1" applyBorder="1"/>
    <xf numFmtId="171" fontId="41" fillId="0" borderId="0" xfId="0" applyNumberFormat="1" applyFont="1" applyAlignment="1">
      <alignment horizontal="center"/>
    </xf>
    <xf numFmtId="171" fontId="41" fillId="0" borderId="5" xfId="0" applyNumberFormat="1" applyFont="1" applyBorder="1" applyAlignment="1">
      <alignment horizontal="center"/>
    </xf>
    <xf numFmtId="0" fontId="41" fillId="0" borderId="92" xfId="13" applyFont="1" applyBorder="1" applyAlignment="1">
      <alignment vertical="center"/>
    </xf>
    <xf numFmtId="171" fontId="41" fillId="0" borderId="70" xfId="0" applyNumberFormat="1" applyFont="1" applyBorder="1" applyAlignment="1">
      <alignment horizontal="center"/>
    </xf>
    <xf numFmtId="171" fontId="41" fillId="0" borderId="66" xfId="15" applyNumberFormat="1" applyFont="1" applyBorder="1" applyAlignment="1">
      <alignment horizontal="center" vertical="center"/>
    </xf>
    <xf numFmtId="171" fontId="41" fillId="0" borderId="67" xfId="15" applyNumberFormat="1" applyFont="1" applyBorder="1" applyAlignment="1">
      <alignment horizontal="center" vertical="center"/>
    </xf>
    <xf numFmtId="171" fontId="42" fillId="0" borderId="5" xfId="15" applyNumberFormat="1" applyFont="1" applyBorder="1" applyAlignment="1">
      <alignment horizontal="center"/>
    </xf>
    <xf numFmtId="171" fontId="41" fillId="0" borderId="93" xfId="15" applyNumberFormat="1" applyFont="1" applyBorder="1" applyAlignment="1">
      <alignment horizontal="center"/>
    </xf>
    <xf numFmtId="0" fontId="40" fillId="3" borderId="6" xfId="0" applyFont="1" applyFill="1" applyBorder="1" applyAlignment="1">
      <alignment vertical="center" wrapText="1"/>
    </xf>
    <xf numFmtId="0" fontId="40" fillId="3" borderId="7" xfId="0" applyFont="1" applyFill="1" applyBorder="1" applyAlignment="1">
      <alignment horizontal="center" vertical="center"/>
    </xf>
    <xf numFmtId="0" fontId="40" fillId="3" borderId="9" xfId="0" applyFont="1" applyFill="1" applyBorder="1" applyAlignment="1">
      <alignment horizontal="center" vertical="center"/>
    </xf>
    <xf numFmtId="0" fontId="41" fillId="0" borderId="0" xfId="0" applyFont="1" applyAlignment="1">
      <alignment vertical="center"/>
    </xf>
    <xf numFmtId="0" fontId="239" fillId="0" borderId="0" xfId="0" applyFont="1" applyAlignment="1">
      <alignment vertical="center"/>
    </xf>
    <xf numFmtId="0" fontId="238" fillId="0" borderId="0" xfId="0" applyFont="1" applyAlignment="1">
      <alignment wrapText="1"/>
    </xf>
    <xf numFmtId="0" fontId="40" fillId="3" borderId="87" xfId="0" applyFont="1" applyFill="1" applyBorder="1"/>
    <xf numFmtId="0" fontId="40" fillId="3" borderId="4" xfId="0" quotePrefix="1" applyFont="1" applyFill="1" applyBorder="1"/>
    <xf numFmtId="0" fontId="236" fillId="3" borderId="73" xfId="1" applyFont="1" applyFill="1" applyBorder="1"/>
    <xf numFmtId="1" fontId="40" fillId="3" borderId="70" xfId="14" applyNumberFormat="1" applyFont="1" applyFill="1" applyBorder="1" applyAlignment="1">
      <alignment horizontal="center" vertical="center"/>
    </xf>
    <xf numFmtId="0" fontId="40" fillId="3" borderId="74" xfId="0" applyFont="1" applyFill="1" applyBorder="1" applyAlignment="1">
      <alignment horizontal="center" vertical="center"/>
    </xf>
    <xf numFmtId="0" fontId="40" fillId="3" borderId="73" xfId="0" applyFont="1" applyFill="1" applyBorder="1" applyAlignment="1">
      <alignment horizontal="center" vertical="center"/>
    </xf>
    <xf numFmtId="17" fontId="40" fillId="3" borderId="69" xfId="0" quotePrefix="1" applyNumberFormat="1" applyFont="1" applyFill="1" applyBorder="1" applyAlignment="1">
      <alignment horizontal="center" vertical="center"/>
    </xf>
    <xf numFmtId="0" fontId="223" fillId="0" borderId="4" xfId="0" applyFont="1" applyBorder="1"/>
    <xf numFmtId="0" fontId="42" fillId="0" borderId="5" xfId="0" applyFont="1" applyBorder="1" applyAlignment="1">
      <alignment horizontal="center" vertical="center" wrapText="1"/>
    </xf>
    <xf numFmtId="0" fontId="43" fillId="0" borderId="68" xfId="0" applyFont="1" applyBorder="1"/>
    <xf numFmtId="171" fontId="240" fillId="0" borderId="5" xfId="48867" applyNumberFormat="1" applyFont="1" applyFill="1" applyBorder="1" applyAlignment="1">
      <alignment horizontal="center" wrapText="1"/>
    </xf>
    <xf numFmtId="171" fontId="240" fillId="0" borderId="3" xfId="15" applyNumberFormat="1" applyFont="1" applyBorder="1" applyAlignment="1">
      <alignment horizontal="center" wrapText="1"/>
    </xf>
    <xf numFmtId="171" fontId="240" fillId="0" borderId="5" xfId="15" applyNumberFormat="1" applyFont="1" applyBorder="1" applyAlignment="1">
      <alignment horizontal="center" wrapText="1"/>
    </xf>
    <xf numFmtId="0" fontId="223" fillId="0" borderId="73" xfId="0" applyFont="1" applyBorder="1"/>
    <xf numFmtId="171" fontId="242" fillId="0" borderId="8" xfId="15" applyNumberFormat="1" applyFont="1" applyBorder="1" applyAlignment="1">
      <alignment horizontal="center" vertical="center" wrapText="1"/>
    </xf>
    <xf numFmtId="171" fontId="242" fillId="0" borderId="9" xfId="48867" applyNumberFormat="1" applyFont="1" applyFill="1" applyBorder="1" applyAlignment="1">
      <alignment horizontal="center" vertical="center" wrapText="1"/>
    </xf>
    <xf numFmtId="171" fontId="242" fillId="0" borderId="6" xfId="15" applyNumberFormat="1" applyFont="1" applyBorder="1" applyAlignment="1">
      <alignment horizontal="center" vertical="center" wrapText="1"/>
    </xf>
    <xf numFmtId="0" fontId="42" fillId="0" borderId="0" xfId="0" applyFont="1" applyAlignment="1">
      <alignment horizontal="center" vertical="center" wrapText="1"/>
    </xf>
    <xf numFmtId="171" fontId="240" fillId="0" borderId="0" xfId="15" applyNumberFormat="1" applyFont="1" applyAlignment="1">
      <alignment horizontal="center" wrapText="1"/>
    </xf>
    <xf numFmtId="171" fontId="240" fillId="0" borderId="0" xfId="48867" applyNumberFormat="1" applyFont="1" applyFill="1" applyBorder="1" applyAlignment="1">
      <alignment horizontal="center" wrapText="1"/>
    </xf>
    <xf numFmtId="1" fontId="40" fillId="3" borderId="4" xfId="14" applyNumberFormat="1" applyFont="1" applyFill="1" applyBorder="1" applyAlignment="1">
      <alignment horizontal="center" vertical="center"/>
    </xf>
    <xf numFmtId="1" fontId="40" fillId="3" borderId="0" xfId="14" applyNumberFormat="1" applyFont="1" applyFill="1" applyBorder="1" applyAlignment="1">
      <alignment horizontal="center" vertical="center"/>
    </xf>
    <xf numFmtId="0" fontId="2" fillId="0" borderId="0" xfId="0" applyFont="1"/>
    <xf numFmtId="223" fontId="42" fillId="0" borderId="4" xfId="53506" applyNumberFormat="1" applyFont="1" applyFill="1" applyBorder="1" applyAlignment="1">
      <alignment horizontal="center" vertical="center"/>
    </xf>
    <xf numFmtId="223" fontId="42" fillId="0" borderId="0" xfId="53506" applyNumberFormat="1" applyFont="1" applyFill="1" applyBorder="1" applyAlignment="1">
      <alignment horizontal="center" vertical="center"/>
    </xf>
    <xf numFmtId="223" fontId="42" fillId="0" borderId="5" xfId="53506" applyNumberFormat="1" applyFont="1" applyFill="1" applyBorder="1" applyAlignment="1">
      <alignment horizontal="center" vertical="center"/>
    </xf>
    <xf numFmtId="171" fontId="242" fillId="0" borderId="0" xfId="15" applyNumberFormat="1" applyFont="1" applyAlignment="1">
      <alignment horizontal="center" wrapText="1"/>
    </xf>
    <xf numFmtId="171" fontId="242" fillId="0" borderId="5" xfId="48867" applyNumberFormat="1" applyFont="1" applyFill="1" applyBorder="1" applyAlignment="1">
      <alignment horizontal="center" wrapText="1"/>
    </xf>
    <xf numFmtId="171" fontId="242" fillId="0" borderId="3" xfId="15" applyNumberFormat="1" applyFont="1" applyBorder="1" applyAlignment="1">
      <alignment horizontal="center" wrapText="1"/>
    </xf>
    <xf numFmtId="14" fontId="233" fillId="3" borderId="73" xfId="38" quotePrefix="1" applyNumberFormat="1" applyFont="1" applyFill="1" applyBorder="1" applyAlignment="1">
      <alignment horizontal="center" vertical="center"/>
    </xf>
    <xf numFmtId="14" fontId="233" fillId="3" borderId="74" xfId="38" quotePrefix="1" applyNumberFormat="1" applyFont="1" applyFill="1" applyBorder="1" applyAlignment="1">
      <alignment horizontal="center" vertical="center"/>
    </xf>
    <xf numFmtId="0" fontId="43" fillId="0" borderId="87" xfId="0" applyFont="1" applyBorder="1"/>
    <xf numFmtId="0" fontId="43" fillId="0" borderId="89" xfId="0" applyFont="1" applyBorder="1"/>
    <xf numFmtId="0" fontId="40" fillId="3" borderId="70" xfId="0" applyFont="1" applyFill="1" applyBorder="1" applyAlignment="1">
      <alignment horizontal="center" vertical="center"/>
    </xf>
    <xf numFmtId="0" fontId="42" fillId="2" borderId="4" xfId="0" applyFont="1" applyFill="1" applyBorder="1" applyAlignment="1">
      <alignment horizontal="left" vertical="center"/>
    </xf>
    <xf numFmtId="0" fontId="42" fillId="0" borderId="66" xfId="0" applyFont="1" applyBorder="1" applyAlignment="1">
      <alignment horizontal="center" vertical="center" wrapText="1"/>
    </xf>
    <xf numFmtId="0" fontId="42" fillId="0" borderId="72" xfId="0" applyFont="1" applyBorder="1" applyAlignment="1">
      <alignment horizontal="center" vertical="center" wrapText="1"/>
    </xf>
    <xf numFmtId="0" fontId="42" fillId="0" borderId="67" xfId="0" applyFont="1" applyBorder="1" applyAlignment="1">
      <alignment horizontal="center" vertical="center" wrapText="1"/>
    </xf>
    <xf numFmtId="0" fontId="41" fillId="0" borderId="4" xfId="0" applyFont="1" applyBorder="1" applyAlignment="1">
      <alignment wrapText="1"/>
    </xf>
    <xf numFmtId="171" fontId="41" fillId="0" borderId="4" xfId="0" applyNumberFormat="1" applyFont="1" applyBorder="1" applyAlignment="1">
      <alignment horizontal="center"/>
    </xf>
    <xf numFmtId="171" fontId="212" fillId="0" borderId="4" xfId="0" applyNumberFormat="1" applyFont="1" applyBorder="1" applyAlignment="1">
      <alignment horizontal="center" wrapText="1"/>
    </xf>
    <xf numFmtId="171" fontId="212" fillId="0" borderId="0" xfId="0" applyNumberFormat="1" applyFont="1" applyAlignment="1">
      <alignment horizontal="center" wrapText="1"/>
    </xf>
    <xf numFmtId="171" fontId="212" fillId="0" borderId="5" xfId="0" applyNumberFormat="1" applyFont="1" applyBorder="1" applyAlignment="1">
      <alignment horizontal="center" wrapText="1"/>
    </xf>
    <xf numFmtId="0" fontId="42" fillId="0" borderId="4" xfId="0" applyFont="1" applyBorder="1" applyAlignment="1">
      <alignment wrapText="1"/>
    </xf>
    <xf numFmtId="171" fontId="216" fillId="0" borderId="4" xfId="0" applyNumberFormat="1" applyFont="1" applyBorder="1" applyAlignment="1">
      <alignment horizontal="center" wrapText="1"/>
    </xf>
    <xf numFmtId="171" fontId="216" fillId="0" borderId="0" xfId="0" applyNumberFormat="1" applyFont="1" applyAlignment="1">
      <alignment horizontal="center" wrapText="1"/>
    </xf>
    <xf numFmtId="171" fontId="216" fillId="0" borderId="5" xfId="0" applyNumberFormat="1" applyFont="1" applyBorder="1" applyAlignment="1">
      <alignment horizontal="center" wrapText="1"/>
    </xf>
    <xf numFmtId="0" fontId="41" fillId="0" borderId="4" xfId="0" applyFont="1" applyBorder="1" applyAlignment="1">
      <alignment horizontal="left" wrapText="1"/>
    </xf>
    <xf numFmtId="0" fontId="41" fillId="0" borderId="4" xfId="0" applyFont="1" applyBorder="1" applyAlignment="1">
      <alignment horizontal="left" vertical="center" wrapText="1"/>
    </xf>
    <xf numFmtId="0" fontId="42" fillId="0" borderId="4" xfId="0" applyFont="1" applyBorder="1" applyAlignment="1">
      <alignment horizontal="left" vertical="center" wrapText="1"/>
    </xf>
    <xf numFmtId="0" fontId="42" fillId="0" borderId="4" xfId="0" applyFont="1" applyBorder="1" applyAlignment="1">
      <alignment horizontal="left" vertical="center"/>
    </xf>
    <xf numFmtId="171" fontId="212" fillId="0" borderId="4" xfId="0" applyNumberFormat="1" applyFont="1" applyBorder="1" applyAlignment="1">
      <alignment horizontal="center" vertical="center" wrapText="1"/>
    </xf>
    <xf numFmtId="171" fontId="212" fillId="0" borderId="0" xfId="0" applyNumberFormat="1" applyFont="1" applyAlignment="1">
      <alignment horizontal="center" vertical="center" wrapText="1"/>
    </xf>
    <xf numFmtId="171" fontId="212" fillId="0" borderId="5" xfId="0" applyNumberFormat="1" applyFont="1" applyBorder="1" applyAlignment="1">
      <alignment horizontal="center" vertical="center" wrapText="1"/>
    </xf>
    <xf numFmtId="0" fontId="41" fillId="0" borderId="69" xfId="0" applyFont="1" applyBorder="1" applyAlignment="1">
      <alignment wrapText="1"/>
    </xf>
    <xf numFmtId="171" fontId="212" fillId="0" borderId="69" xfId="0" applyNumberFormat="1" applyFont="1" applyBorder="1" applyAlignment="1">
      <alignment horizontal="center" vertical="center" wrapText="1"/>
    </xf>
    <xf numFmtId="171" fontId="212" fillId="0" borderId="70" xfId="0" applyNumberFormat="1" applyFont="1" applyBorder="1" applyAlignment="1">
      <alignment horizontal="center" vertical="center" wrapText="1"/>
    </xf>
    <xf numFmtId="171" fontId="212" fillId="0" borderId="71" xfId="0" applyNumberFormat="1" applyFont="1" applyBorder="1" applyAlignment="1">
      <alignment horizontal="center" vertical="center" wrapText="1"/>
    </xf>
    <xf numFmtId="171" fontId="212" fillId="0" borderId="73" xfId="0" applyNumberFormat="1" applyFont="1" applyBorder="1" applyAlignment="1">
      <alignment horizontal="center" vertical="center" wrapText="1"/>
    </xf>
    <xf numFmtId="171" fontId="212" fillId="0" borderId="74" xfId="0" applyNumberFormat="1" applyFont="1" applyBorder="1" applyAlignment="1">
      <alignment horizontal="center" vertical="center" wrapText="1"/>
    </xf>
    <xf numFmtId="0" fontId="42" fillId="0" borderId="8" xfId="0" applyFont="1" applyBorder="1" applyAlignment="1">
      <alignment horizontal="left" vertical="center" wrapText="1"/>
    </xf>
    <xf numFmtId="171" fontId="216" fillId="0" borderId="8" xfId="0" applyNumberFormat="1" applyFont="1" applyBorder="1" applyAlignment="1">
      <alignment horizontal="center" vertical="center" wrapText="1"/>
    </xf>
    <xf numFmtId="171" fontId="216" fillId="0" borderId="7" xfId="0" applyNumberFormat="1" applyFont="1" applyBorder="1" applyAlignment="1">
      <alignment horizontal="center" vertical="center" wrapText="1"/>
    </xf>
    <xf numFmtId="171" fontId="216" fillId="0" borderId="9" xfId="0" applyNumberFormat="1" applyFont="1" applyBorder="1" applyAlignment="1">
      <alignment horizontal="center" vertical="center" wrapText="1"/>
    </xf>
    <xf numFmtId="0" fontId="40" fillId="3" borderId="86" xfId="0" applyFont="1" applyFill="1" applyBorder="1" applyAlignment="1">
      <alignment horizontal="center"/>
    </xf>
    <xf numFmtId="0" fontId="43" fillId="3" borderId="3" xfId="0" quotePrefix="1" applyFont="1" applyFill="1" applyBorder="1"/>
    <xf numFmtId="0" fontId="212" fillId="0" borderId="0" xfId="0" applyFont="1" applyAlignment="1">
      <alignment horizontal="justify" vertical="center"/>
    </xf>
    <xf numFmtId="0" fontId="41" fillId="5" borderId="0" xfId="41" applyFont="1" applyFill="1" applyAlignment="1">
      <alignment horizontal="left" vertical="center"/>
    </xf>
    <xf numFmtId="17" fontId="40" fillId="4" borderId="70" xfId="0" quotePrefix="1" applyNumberFormat="1" applyFont="1" applyFill="1" applyBorder="1" applyAlignment="1">
      <alignment horizontal="center" vertical="center"/>
    </xf>
    <xf numFmtId="0" fontId="40" fillId="3" borderId="69" xfId="39" applyFont="1" applyFill="1" applyBorder="1" applyAlignment="1">
      <alignment horizontal="center"/>
    </xf>
    <xf numFmtId="0" fontId="40" fillId="3" borderId="71" xfId="39" applyFont="1" applyFill="1" applyBorder="1" applyAlignment="1">
      <alignment horizontal="center"/>
    </xf>
    <xf numFmtId="0" fontId="40" fillId="4" borderId="69" xfId="39" applyFont="1" applyFill="1" applyBorder="1" applyAlignment="1">
      <alignment horizontal="center" vertical="center"/>
    </xf>
    <xf numFmtId="0" fontId="40" fillId="4" borderId="71" xfId="39" applyFont="1" applyFill="1" applyBorder="1" applyAlignment="1">
      <alignment horizontal="center" vertical="center"/>
    </xf>
    <xf numFmtId="0" fontId="216" fillId="2" borderId="66" xfId="0" applyFont="1" applyFill="1" applyBorder="1" applyAlignment="1">
      <alignment vertical="center"/>
    </xf>
    <xf numFmtId="0" fontId="216" fillId="2" borderId="4" xfId="0" applyFont="1" applyFill="1" applyBorder="1" applyAlignment="1">
      <alignment horizontal="left" vertical="center" indent="1"/>
    </xf>
    <xf numFmtId="0" fontId="43" fillId="0" borderId="4" xfId="0" applyFont="1" applyBorder="1" applyAlignment="1">
      <alignment horizontal="left" vertical="center" indent="1"/>
    </xf>
    <xf numFmtId="0" fontId="216" fillId="0" borderId="4" xfId="0" applyFont="1" applyBorder="1" applyAlignment="1">
      <alignment horizontal="left" vertical="center" indent="1"/>
    </xf>
    <xf numFmtId="0" fontId="216" fillId="0" borderId="4" xfId="0" applyFont="1" applyBorder="1" applyAlignment="1">
      <alignment vertical="center"/>
    </xf>
    <xf numFmtId="0" fontId="216" fillId="0" borderId="69" xfId="0" applyFont="1" applyBorder="1" applyAlignment="1">
      <alignment vertical="center"/>
    </xf>
    <xf numFmtId="0" fontId="216" fillId="0" borderId="6" xfId="0" applyFont="1" applyBorder="1" applyAlignment="1">
      <alignment vertical="center"/>
    </xf>
    <xf numFmtId="0" fontId="41" fillId="5" borderId="0" xfId="41" applyFont="1" applyFill="1" applyAlignment="1">
      <alignment vertical="center"/>
    </xf>
    <xf numFmtId="0" fontId="40" fillId="4" borderId="69" xfId="39" quotePrefix="1" applyFont="1" applyFill="1" applyBorder="1" applyAlignment="1">
      <alignment horizontal="center"/>
    </xf>
    <xf numFmtId="0" fontId="40" fillId="4" borderId="70" xfId="39" quotePrefix="1" applyFont="1" applyFill="1" applyBorder="1" applyAlignment="1">
      <alignment horizontal="center"/>
    </xf>
    <xf numFmtId="0" fontId="40" fillId="4" borderId="71" xfId="39" quotePrefix="1" applyFont="1" applyFill="1" applyBorder="1" applyAlignment="1">
      <alignment horizontal="center"/>
    </xf>
    <xf numFmtId="0" fontId="216" fillId="9" borderId="66" xfId="39" applyFont="1" applyFill="1" applyBorder="1" applyAlignment="1">
      <alignment vertical="center"/>
    </xf>
    <xf numFmtId="171" fontId="216" fillId="0" borderId="76" xfId="40" applyNumberFormat="1" applyFont="1" applyFill="1" applyBorder="1" applyAlignment="1">
      <alignment horizontal="center" vertical="center"/>
    </xf>
    <xf numFmtId="171" fontId="216" fillId="0" borderId="85" xfId="40" applyNumberFormat="1" applyFont="1" applyFill="1" applyBorder="1" applyAlignment="1">
      <alignment horizontal="center" vertical="center"/>
    </xf>
    <xf numFmtId="171" fontId="216" fillId="9" borderId="4" xfId="40" applyNumberFormat="1" applyFont="1" applyFill="1" applyBorder="1" applyAlignment="1">
      <alignment horizontal="center" vertical="center"/>
    </xf>
    <xf numFmtId="171" fontId="216" fillId="9" borderId="0" xfId="40" applyNumberFormat="1" applyFont="1" applyFill="1" applyBorder="1" applyAlignment="1">
      <alignment horizontal="center" vertical="center"/>
    </xf>
    <xf numFmtId="171" fontId="216" fillId="9" borderId="5" xfId="40" applyNumberFormat="1" applyFont="1" applyFill="1" applyBorder="1" applyAlignment="1">
      <alignment horizontal="center" vertical="center"/>
    </xf>
    <xf numFmtId="0" fontId="216" fillId="9" borderId="4" xfId="39" applyFont="1" applyFill="1" applyBorder="1" applyAlignment="1">
      <alignment horizontal="left" vertical="center" indent="1"/>
    </xf>
    <xf numFmtId="171" fontId="216" fillId="0" borderId="0" xfId="40" applyNumberFormat="1" applyFont="1" applyFill="1" applyBorder="1" applyAlignment="1">
      <alignment horizontal="center" vertical="center"/>
    </xf>
    <xf numFmtId="171" fontId="216" fillId="0" borderId="5" xfId="40" applyNumberFormat="1" applyFont="1" applyFill="1" applyBorder="1" applyAlignment="1">
      <alignment horizontal="center" vertical="center"/>
    </xf>
    <xf numFmtId="0" fontId="43" fillId="9" borderId="4" xfId="39" applyFont="1" applyFill="1" applyBorder="1" applyAlignment="1">
      <alignment horizontal="left" vertical="center" indent="1"/>
    </xf>
    <xf numFmtId="171" fontId="41" fillId="0" borderId="0" xfId="40" applyNumberFormat="1" applyFont="1" applyFill="1" applyBorder="1" applyAlignment="1">
      <alignment horizontal="center" vertical="center"/>
    </xf>
    <xf numFmtId="171" fontId="43" fillId="0" borderId="5" xfId="40" applyNumberFormat="1" applyFont="1" applyFill="1" applyBorder="1" applyAlignment="1">
      <alignment horizontal="center" vertical="center"/>
    </xf>
    <xf numFmtId="171" fontId="43" fillId="0" borderId="4" xfId="40" applyNumberFormat="1" applyFont="1" applyFill="1" applyBorder="1" applyAlignment="1">
      <alignment horizontal="center" vertical="center"/>
    </xf>
    <xf numFmtId="171" fontId="43" fillId="0" borderId="0" xfId="40" applyNumberFormat="1" applyFont="1" applyFill="1" applyBorder="1" applyAlignment="1">
      <alignment horizontal="center" vertical="center"/>
    </xf>
    <xf numFmtId="171" fontId="216" fillId="0" borderId="4" xfId="40" applyNumberFormat="1" applyFont="1" applyFill="1" applyBorder="1" applyAlignment="1">
      <alignment horizontal="center" vertical="center"/>
    </xf>
    <xf numFmtId="0" fontId="216" fillId="9" borderId="4" xfId="39" applyFont="1" applyFill="1" applyBorder="1" applyAlignment="1">
      <alignment vertical="center"/>
    </xf>
    <xf numFmtId="171" fontId="223" fillId="0" borderId="0" xfId="40" applyNumberFormat="1" applyFont="1" applyFill="1" applyBorder="1" applyAlignment="1">
      <alignment horizontal="center" vertical="center"/>
    </xf>
    <xf numFmtId="0" fontId="216" fillId="9" borderId="6" xfId="39" applyFont="1" applyFill="1" applyBorder="1" applyAlignment="1">
      <alignment vertical="center"/>
    </xf>
    <xf numFmtId="171" fontId="216" fillId="0" borderId="8" xfId="40" applyNumberFormat="1" applyFont="1" applyFill="1" applyBorder="1" applyAlignment="1">
      <alignment horizontal="center" vertical="center"/>
    </xf>
    <xf numFmtId="171" fontId="216" fillId="0" borderId="9" xfId="40" applyNumberFormat="1" applyFont="1" applyFill="1" applyBorder="1" applyAlignment="1">
      <alignment horizontal="center" vertical="center"/>
    </xf>
    <xf numFmtId="171" fontId="216" fillId="0" borderId="7" xfId="40" applyNumberFormat="1" applyFont="1" applyFill="1" applyBorder="1" applyAlignment="1">
      <alignment horizontal="center" vertical="center"/>
    </xf>
    <xf numFmtId="0" fontId="220" fillId="3" borderId="1" xfId="1" applyFont="1" applyFill="1" applyBorder="1"/>
    <xf numFmtId="0" fontId="244" fillId="0" borderId="0" xfId="0" applyFont="1"/>
    <xf numFmtId="0" fontId="43" fillId="0" borderId="0" xfId="39" applyFont="1"/>
    <xf numFmtId="0" fontId="40" fillId="3" borderId="73" xfId="39" applyFont="1" applyFill="1" applyBorder="1" applyAlignment="1">
      <alignment horizontal="center"/>
    </xf>
    <xf numFmtId="0" fontId="40" fillId="3" borderId="74" xfId="39" applyFont="1" applyFill="1" applyBorder="1" applyAlignment="1">
      <alignment horizontal="center"/>
    </xf>
    <xf numFmtId="0" fontId="40" fillId="3" borderId="73" xfId="39" quotePrefix="1" applyFont="1" applyFill="1" applyBorder="1" applyAlignment="1">
      <alignment horizontal="center"/>
    </xf>
    <xf numFmtId="17" fontId="40" fillId="3" borderId="70" xfId="39" quotePrefix="1" applyNumberFormat="1" applyFont="1" applyFill="1" applyBorder="1" applyAlignment="1">
      <alignment horizontal="center"/>
    </xf>
    <xf numFmtId="0" fontId="40" fillId="3" borderId="74" xfId="39" quotePrefix="1" applyFont="1" applyFill="1" applyBorder="1" applyAlignment="1">
      <alignment horizontal="center"/>
    </xf>
    <xf numFmtId="3" fontId="216" fillId="0" borderId="7" xfId="39" applyNumberFormat="1" applyFont="1" applyBorder="1" applyAlignment="1">
      <alignment horizontal="center" vertical="center"/>
    </xf>
    <xf numFmtId="0" fontId="3" fillId="0" borderId="0" xfId="1" applyFill="1" applyBorder="1"/>
    <xf numFmtId="0" fontId="38" fillId="3" borderId="86" xfId="26" applyFont="1" applyFill="1" applyBorder="1" applyAlignment="1">
      <alignment vertical="top"/>
    </xf>
    <xf numFmtId="0" fontId="43" fillId="0" borderId="70" xfId="0" applyFont="1" applyBorder="1"/>
    <xf numFmtId="0" fontId="40" fillId="3" borderId="86" xfId="43" applyFont="1" applyFill="1" applyBorder="1" applyAlignment="1">
      <alignment vertical="top"/>
    </xf>
    <xf numFmtId="0" fontId="217" fillId="3" borderId="3" xfId="0" quotePrefix="1" applyFont="1" applyFill="1" applyBorder="1"/>
    <xf numFmtId="0" fontId="42" fillId="0" borderId="6" xfId="43" applyFont="1" applyBorder="1" applyAlignment="1">
      <alignment vertical="center"/>
    </xf>
    <xf numFmtId="0" fontId="220" fillId="0" borderId="0" xfId="1" applyFont="1" applyFill="1" applyBorder="1"/>
    <xf numFmtId="223" fontId="42" fillId="0" borderId="87" xfId="53506" applyNumberFormat="1" applyFont="1" applyFill="1" applyBorder="1" applyAlignment="1">
      <alignment horizontal="center" vertical="center"/>
    </xf>
    <xf numFmtId="223" fontId="42" fillId="0" borderId="88" xfId="53506" applyNumberFormat="1" applyFont="1" applyFill="1" applyBorder="1" applyAlignment="1">
      <alignment horizontal="center" vertical="center"/>
    </xf>
    <xf numFmtId="223" fontId="42" fillId="0" borderId="89" xfId="53506" applyNumberFormat="1" applyFont="1" applyFill="1" applyBorder="1" applyAlignment="1">
      <alignment horizontal="center" vertical="center"/>
    </xf>
    <xf numFmtId="223" fontId="42" fillId="0" borderId="92" xfId="53506" applyNumberFormat="1" applyFont="1" applyFill="1" applyBorder="1" applyAlignment="1">
      <alignment horizontal="center" vertical="center"/>
    </xf>
    <xf numFmtId="223" fontId="42" fillId="0" borderId="70" xfId="53506" applyNumberFormat="1" applyFont="1" applyFill="1" applyBorder="1" applyAlignment="1">
      <alignment horizontal="center" vertical="center"/>
    </xf>
    <xf numFmtId="223" fontId="42" fillId="0" borderId="93" xfId="53506" applyNumberFormat="1" applyFont="1" applyFill="1" applyBorder="1" applyAlignment="1">
      <alignment horizontal="center" vertical="center"/>
    </xf>
    <xf numFmtId="0" fontId="40" fillId="4" borderId="4" xfId="39" quotePrefix="1" applyFont="1" applyFill="1" applyBorder="1" applyAlignment="1">
      <alignment horizontal="center"/>
    </xf>
    <xf numFmtId="0" fontId="40" fillId="4" borderId="0" xfId="39" quotePrefix="1" applyFont="1" applyFill="1" applyAlignment="1">
      <alignment horizontal="center"/>
    </xf>
    <xf numFmtId="0" fontId="245" fillId="0" borderId="0" xfId="0" applyFont="1"/>
    <xf numFmtId="0" fontId="40" fillId="3" borderId="4" xfId="39" applyFont="1" applyFill="1" applyBorder="1" applyAlignment="1">
      <alignment horizontal="center"/>
    </xf>
    <xf numFmtId="0" fontId="40" fillId="3" borderId="5" xfId="39" applyFont="1" applyFill="1" applyBorder="1" applyAlignment="1">
      <alignment horizontal="center"/>
    </xf>
    <xf numFmtId="223" fontId="42" fillId="0" borderId="8" xfId="53506" applyNumberFormat="1" applyFont="1" applyFill="1" applyBorder="1" applyAlignment="1">
      <alignment horizontal="center" vertical="center"/>
    </xf>
    <xf numFmtId="223" fontId="42" fillId="0" borderId="7" xfId="53506" applyNumberFormat="1" applyFont="1" applyFill="1" applyBorder="1" applyAlignment="1">
      <alignment horizontal="center" vertical="center"/>
    </xf>
    <xf numFmtId="223" fontId="42" fillId="0" borderId="9" xfId="53506" applyNumberFormat="1" applyFont="1" applyFill="1" applyBorder="1" applyAlignment="1">
      <alignment horizontal="center" vertical="center"/>
    </xf>
    <xf numFmtId="10" fontId="32" fillId="0" borderId="4" xfId="27" applyNumberFormat="1" applyFont="1" applyFill="1" applyBorder="1" applyAlignment="1">
      <alignment horizontal="center" vertical="center"/>
    </xf>
    <xf numFmtId="10" fontId="32" fillId="0" borderId="0" xfId="27" applyNumberFormat="1" applyFont="1" applyFill="1" applyBorder="1" applyAlignment="1">
      <alignment horizontal="center" vertical="center"/>
    </xf>
    <xf numFmtId="171" fontId="28" fillId="0" borderId="0" xfId="27" applyNumberFormat="1" applyFont="1" applyFill="1" applyBorder="1" applyAlignment="1">
      <alignment horizontal="center" vertical="center"/>
    </xf>
    <xf numFmtId="171" fontId="28" fillId="0" borderId="70" xfId="27" applyNumberFormat="1" applyFont="1" applyFill="1" applyBorder="1" applyAlignment="1">
      <alignment horizontal="center" vertical="center"/>
    </xf>
    <xf numFmtId="0" fontId="40" fillId="3" borderId="86" xfId="0" applyFont="1" applyFill="1" applyBorder="1" applyAlignment="1">
      <alignment vertical="top"/>
    </xf>
    <xf numFmtId="6" fontId="40" fillId="3" borderId="3" xfId="0" quotePrefix="1" applyNumberFormat="1" applyFont="1" applyFill="1" applyBorder="1" applyAlignment="1">
      <alignment vertical="center"/>
    </xf>
    <xf numFmtId="17" fontId="40" fillId="3" borderId="70" xfId="0" quotePrefix="1" applyNumberFormat="1" applyFont="1" applyFill="1" applyBorder="1" applyAlignment="1">
      <alignment horizontal="center" vertical="center"/>
    </xf>
    <xf numFmtId="0" fontId="42" fillId="0" borderId="68" xfId="26" applyFont="1" applyBorder="1" applyAlignment="1">
      <alignment vertical="center"/>
    </xf>
    <xf numFmtId="171" fontId="42" fillId="0" borderId="66" xfId="27" applyNumberFormat="1" applyFont="1" applyFill="1" applyBorder="1" applyAlignment="1">
      <alignment horizontal="center" vertical="center"/>
    </xf>
    <xf numFmtId="171" fontId="42" fillId="0" borderId="67" xfId="27" applyNumberFormat="1" applyFont="1" applyFill="1" applyBorder="1" applyAlignment="1">
      <alignment horizontal="center" vertical="center"/>
    </xf>
    <xf numFmtId="0" fontId="41" fillId="0" borderId="6" xfId="26" applyFont="1" applyBorder="1" applyAlignment="1">
      <alignment vertical="center"/>
    </xf>
    <xf numFmtId="171" fontId="41" fillId="0" borderId="66" xfId="27" applyNumberFormat="1" applyFont="1" applyFill="1" applyBorder="1" applyAlignment="1">
      <alignment horizontal="center" vertical="center"/>
    </xf>
    <xf numFmtId="171" fontId="41" fillId="0" borderId="67" xfId="27" applyNumberFormat="1" applyFont="1" applyFill="1" applyBorder="1" applyAlignment="1">
      <alignment horizontal="center" vertical="center"/>
    </xf>
    <xf numFmtId="171" fontId="41" fillId="0" borderId="64" xfId="27" applyNumberFormat="1" applyFont="1" applyFill="1" applyBorder="1" applyAlignment="1">
      <alignment horizontal="center" vertical="center"/>
    </xf>
    <xf numFmtId="171" fontId="41" fillId="0" borderId="65" xfId="27" applyNumberFormat="1" applyFont="1" applyFill="1" applyBorder="1" applyAlignment="1">
      <alignment horizontal="center" vertical="center"/>
    </xf>
    <xf numFmtId="0" fontId="41" fillId="2" borderId="3" xfId="26" applyFont="1" applyFill="1" applyBorder="1"/>
    <xf numFmtId="171" fontId="41" fillId="0" borderId="4" xfId="27" applyNumberFormat="1" applyFont="1" applyFill="1" applyBorder="1" applyAlignment="1">
      <alignment horizontal="center" vertical="center"/>
    </xf>
    <xf numFmtId="171" fontId="41" fillId="0" borderId="5" xfId="27" applyNumberFormat="1" applyFont="1" applyFill="1" applyBorder="1" applyAlignment="1">
      <alignment horizontal="center" vertical="center"/>
    </xf>
    <xf numFmtId="0" fontId="43" fillId="0" borderId="3" xfId="26" applyFont="1" applyBorder="1" applyAlignment="1">
      <alignment vertical="center"/>
    </xf>
    <xf numFmtId="171" fontId="41" fillId="0" borderId="66" xfId="27" applyNumberFormat="1" applyFont="1" applyFill="1" applyBorder="1" applyAlignment="1">
      <alignment horizontal="center"/>
    </xf>
    <xf numFmtId="171" fontId="41" fillId="0" borderId="67" xfId="27" applyNumberFormat="1" applyFont="1" applyFill="1" applyBorder="1" applyAlignment="1">
      <alignment horizontal="center"/>
    </xf>
    <xf numFmtId="0" fontId="42" fillId="2" borderId="3" xfId="26" applyFont="1" applyFill="1" applyBorder="1" applyAlignment="1">
      <alignment vertical="center"/>
    </xf>
    <xf numFmtId="171" fontId="41" fillId="0" borderId="4" xfId="27" applyNumberFormat="1" applyFont="1" applyFill="1" applyBorder="1" applyAlignment="1">
      <alignment horizontal="center"/>
    </xf>
    <xf numFmtId="171" fontId="41" fillId="0" borderId="5" xfId="27" applyNumberFormat="1" applyFont="1" applyFill="1" applyBorder="1" applyAlignment="1">
      <alignment horizontal="center"/>
    </xf>
    <xf numFmtId="0" fontId="41" fillId="2" borderId="3" xfId="26" applyFont="1" applyFill="1" applyBorder="1" applyAlignment="1">
      <alignment vertical="center"/>
    </xf>
    <xf numFmtId="171" fontId="41" fillId="0" borderId="0" xfId="27" applyNumberFormat="1" applyFont="1" applyFill="1" applyBorder="1" applyAlignment="1">
      <alignment vertical="center"/>
    </xf>
    <xf numFmtId="0" fontId="41" fillId="2" borderId="1" xfId="26" applyFont="1" applyFill="1" applyBorder="1" applyAlignment="1">
      <alignment vertical="center"/>
    </xf>
    <xf numFmtId="171" fontId="41" fillId="0" borderId="69" xfId="27" applyNumberFormat="1" applyFont="1" applyFill="1" applyBorder="1" applyAlignment="1">
      <alignment horizontal="center"/>
    </xf>
    <xf numFmtId="171" fontId="41" fillId="0" borderId="71" xfId="27" applyNumberFormat="1" applyFont="1" applyFill="1" applyBorder="1" applyAlignment="1">
      <alignment horizontal="center"/>
    </xf>
    <xf numFmtId="10" fontId="42" fillId="0" borderId="66" xfId="27" applyNumberFormat="1" applyFont="1" applyFill="1" applyBorder="1" applyAlignment="1">
      <alignment horizontal="center" vertical="center"/>
    </xf>
    <xf numFmtId="10" fontId="42" fillId="0" borderId="72" xfId="27" applyNumberFormat="1" applyFont="1" applyFill="1" applyBorder="1" applyAlignment="1">
      <alignment horizontal="center" vertical="center"/>
    </xf>
    <xf numFmtId="10" fontId="42" fillId="0" borderId="4" xfId="27" applyNumberFormat="1" applyFont="1" applyFill="1" applyBorder="1" applyAlignment="1">
      <alignment horizontal="center" vertical="center"/>
    </xf>
    <xf numFmtId="10" fontId="42" fillId="0" borderId="0" xfId="27" applyNumberFormat="1" applyFont="1" applyFill="1" applyBorder="1" applyAlignment="1">
      <alignment horizontal="center" vertical="center"/>
    </xf>
    <xf numFmtId="171" fontId="41" fillId="0" borderId="0" xfId="27" applyNumberFormat="1" applyFont="1" applyFill="1" applyBorder="1" applyAlignment="1">
      <alignment horizontal="center" vertical="center"/>
    </xf>
    <xf numFmtId="171" fontId="41" fillId="0" borderId="69" xfId="27" applyNumberFormat="1" applyFont="1" applyFill="1" applyBorder="1" applyAlignment="1">
      <alignment horizontal="center" vertical="center"/>
    </xf>
    <xf numFmtId="171" fontId="41" fillId="0" borderId="70" xfId="27" applyNumberFormat="1" applyFont="1" applyFill="1" applyBorder="1" applyAlignment="1">
      <alignment horizontal="center" vertical="center"/>
    </xf>
    <xf numFmtId="171" fontId="32" fillId="0" borderId="0" xfId="27" applyNumberFormat="1" applyFont="1" applyFill="1" applyBorder="1" applyAlignment="1">
      <alignment horizontal="center" vertical="center"/>
    </xf>
    <xf numFmtId="223" fontId="41" fillId="0" borderId="8" xfId="53506" applyNumberFormat="1" applyFont="1" applyFill="1" applyBorder="1" applyAlignment="1">
      <alignment horizontal="center" vertical="center"/>
    </xf>
    <xf numFmtId="223" fontId="41" fillId="0" borderId="7" xfId="53506" applyNumberFormat="1" applyFont="1" applyFill="1" applyBorder="1" applyAlignment="1">
      <alignment horizontal="center" vertical="center"/>
    </xf>
    <xf numFmtId="223" fontId="41" fillId="0" borderId="9" xfId="53506" applyNumberFormat="1" applyFont="1" applyFill="1" applyBorder="1" applyAlignment="1">
      <alignment horizontal="center" vertical="center"/>
    </xf>
    <xf numFmtId="171" fontId="41" fillId="0" borderId="88" xfId="47" applyNumberFormat="1" applyFont="1" applyBorder="1" applyAlignment="1">
      <alignment horizontal="center" vertical="center"/>
    </xf>
    <xf numFmtId="171" fontId="41" fillId="0" borderId="0" xfId="47" applyNumberFormat="1" applyFont="1" applyAlignment="1">
      <alignment horizontal="center" vertical="center"/>
    </xf>
    <xf numFmtId="171" fontId="41" fillId="0" borderId="70" xfId="47" applyNumberFormat="1" applyFont="1" applyBorder="1" applyAlignment="1">
      <alignment horizontal="center" vertical="center"/>
    </xf>
    <xf numFmtId="1" fontId="40" fillId="3" borderId="4" xfId="45" quotePrefix="1" applyNumberFormat="1" applyFont="1" applyFill="1" applyBorder="1" applyAlignment="1">
      <alignment horizontal="center" vertical="center"/>
    </xf>
    <xf numFmtId="1" fontId="40" fillId="3" borderId="0" xfId="45" quotePrefix="1" applyNumberFormat="1" applyFont="1" applyFill="1" applyBorder="1" applyAlignment="1">
      <alignment horizontal="center" vertical="center"/>
    </xf>
    <xf numFmtId="0" fontId="40" fillId="3" borderId="68" xfId="0" applyFont="1" applyFill="1" applyBorder="1"/>
    <xf numFmtId="0" fontId="40" fillId="3" borderId="3" xfId="0" quotePrefix="1" applyFont="1" applyFill="1" applyBorder="1"/>
    <xf numFmtId="0" fontId="40" fillId="3" borderId="69" xfId="0" applyFont="1" applyFill="1" applyBorder="1" applyAlignment="1">
      <alignment horizontal="center"/>
    </xf>
    <xf numFmtId="0" fontId="40" fillId="3" borderId="71" xfId="0" applyFont="1" applyFill="1" applyBorder="1" applyAlignment="1">
      <alignment horizontal="center"/>
    </xf>
    <xf numFmtId="0" fontId="41" fillId="2" borderId="4" xfId="0" applyFont="1" applyFill="1" applyBorder="1" applyAlignment="1">
      <alignment vertical="center"/>
    </xf>
    <xf numFmtId="0" fontId="41" fillId="2" borderId="69" xfId="0" applyFont="1" applyFill="1" applyBorder="1" applyAlignment="1">
      <alignment horizontal="left"/>
    </xf>
    <xf numFmtId="0" fontId="42" fillId="2" borderId="8" xfId="0" applyFont="1" applyFill="1" applyBorder="1" applyAlignment="1">
      <alignment vertical="center"/>
    </xf>
    <xf numFmtId="3" fontId="43" fillId="0" borderId="0" xfId="0" applyNumberFormat="1" applyFont="1"/>
    <xf numFmtId="0" fontId="41" fillId="2" borderId="0" xfId="0" applyFont="1" applyFill="1" applyAlignment="1">
      <alignment horizontal="left" vertical="center" wrapText="1"/>
    </xf>
    <xf numFmtId="171" fontId="41" fillId="2" borderId="0" xfId="0" applyNumberFormat="1" applyFont="1" applyFill="1" applyAlignment="1">
      <alignment horizontal="left" vertical="center" wrapText="1"/>
    </xf>
    <xf numFmtId="0" fontId="41" fillId="2" borderId="69" xfId="0" applyFont="1" applyFill="1" applyBorder="1" applyAlignment="1">
      <alignment vertical="center"/>
    </xf>
    <xf numFmtId="0" fontId="41" fillId="2" borderId="0" xfId="0" applyFont="1" applyFill="1" applyAlignment="1">
      <alignment vertical="center"/>
    </xf>
    <xf numFmtId="171" fontId="41" fillId="2" borderId="0" xfId="0" applyNumberFormat="1" applyFont="1" applyFill="1" applyAlignment="1">
      <alignment vertical="center"/>
    </xf>
    <xf numFmtId="171" fontId="43" fillId="0" borderId="0" xfId="53496" applyNumberFormat="1" applyFont="1"/>
    <xf numFmtId="171" fontId="41" fillId="0" borderId="66" xfId="0" applyNumberFormat="1" applyFont="1" applyBorder="1" applyAlignment="1">
      <alignment horizontal="center" vertical="center"/>
    </xf>
    <xf numFmtId="171" fontId="41" fillId="0" borderId="67" xfId="0" applyNumberFormat="1" applyFont="1" applyBorder="1" applyAlignment="1">
      <alignment horizontal="center" vertical="center"/>
    </xf>
    <xf numFmtId="171" fontId="41" fillId="0" borderId="69" xfId="0" applyNumberFormat="1" applyFont="1" applyBorder="1" applyAlignment="1">
      <alignment horizontal="center" vertical="center"/>
    </xf>
    <xf numFmtId="171" fontId="42" fillId="0" borderId="8" xfId="0" applyNumberFormat="1" applyFont="1" applyBorder="1" applyAlignment="1">
      <alignment horizontal="center" vertical="center"/>
    </xf>
    <xf numFmtId="171" fontId="42" fillId="0" borderId="9" xfId="0" applyNumberFormat="1" applyFont="1" applyBorder="1" applyAlignment="1">
      <alignment horizontal="center" vertical="center"/>
    </xf>
    <xf numFmtId="171" fontId="41" fillId="2" borderId="66" xfId="0" applyNumberFormat="1" applyFont="1" applyFill="1" applyBorder="1" applyAlignment="1">
      <alignment horizontal="center"/>
    </xf>
    <xf numFmtId="171" fontId="41" fillId="2" borderId="67" xfId="0" applyNumberFormat="1" applyFont="1" applyFill="1" applyBorder="1" applyAlignment="1">
      <alignment horizontal="center"/>
    </xf>
    <xf numFmtId="171" fontId="41" fillId="2" borderId="4" xfId="0" applyNumberFormat="1" applyFont="1" applyFill="1" applyBorder="1" applyAlignment="1">
      <alignment horizontal="center" vertical="center"/>
    </xf>
    <xf numFmtId="171" fontId="41" fillId="2" borderId="69" xfId="0" applyNumberFormat="1" applyFont="1" applyFill="1" applyBorder="1" applyAlignment="1">
      <alignment horizontal="center"/>
    </xf>
    <xf numFmtId="171" fontId="41" fillId="2" borderId="71" xfId="0" applyNumberFormat="1" applyFont="1" applyFill="1" applyBorder="1" applyAlignment="1">
      <alignment horizontal="center"/>
    </xf>
    <xf numFmtId="171" fontId="42" fillId="2" borderId="8" xfId="0" applyNumberFormat="1" applyFont="1" applyFill="1" applyBorder="1" applyAlignment="1">
      <alignment horizontal="center" vertical="center"/>
    </xf>
    <xf numFmtId="171" fontId="42" fillId="2" borderId="9" xfId="0" applyNumberFormat="1" applyFont="1" applyFill="1" applyBorder="1" applyAlignment="1">
      <alignment horizontal="center" vertical="center"/>
    </xf>
    <xf numFmtId="0" fontId="40" fillId="3" borderId="86" xfId="0" applyFont="1" applyFill="1" applyBorder="1" applyAlignment="1">
      <alignment horizontal="center" vertical="center"/>
    </xf>
    <xf numFmtId="17" fontId="40" fillId="3" borderId="0" xfId="37" quotePrefix="1" applyNumberFormat="1" applyFont="1" applyFill="1" applyAlignment="1">
      <alignment horizontal="center"/>
    </xf>
    <xf numFmtId="17" fontId="40" fillId="3" borderId="5" xfId="37" quotePrefix="1" applyNumberFormat="1" applyFont="1" applyFill="1" applyBorder="1" applyAlignment="1">
      <alignment horizontal="center"/>
    </xf>
    <xf numFmtId="0" fontId="40" fillId="3" borderId="1" xfId="0" quotePrefix="1" applyFont="1" applyFill="1" applyBorder="1" applyAlignment="1">
      <alignment horizontal="center"/>
    </xf>
    <xf numFmtId="0" fontId="42" fillId="0" borderId="86" xfId="0" applyFont="1" applyBorder="1"/>
    <xf numFmtId="171" fontId="42" fillId="6" borderId="89" xfId="48867" applyNumberFormat="1" applyFont="1" applyFill="1" applyBorder="1" applyAlignment="1">
      <alignment horizontal="center"/>
    </xf>
    <xf numFmtId="171" fontId="42" fillId="6" borderId="86" xfId="48867" applyNumberFormat="1" applyFont="1" applyFill="1" applyBorder="1" applyAlignment="1">
      <alignment horizontal="center"/>
    </xf>
    <xf numFmtId="171" fontId="41" fillId="6" borderId="3" xfId="15" applyNumberFormat="1" applyFont="1" applyFill="1" applyBorder="1" applyAlignment="1">
      <alignment horizontal="center"/>
    </xf>
    <xf numFmtId="0" fontId="42" fillId="0" borderId="3" xfId="0" applyFont="1" applyBorder="1"/>
    <xf numFmtId="171" fontId="42" fillId="6" borderId="3" xfId="15" applyNumberFormat="1" applyFont="1" applyFill="1" applyBorder="1" applyAlignment="1">
      <alignment horizontal="center"/>
    </xf>
    <xf numFmtId="171" fontId="42" fillId="0" borderId="74" xfId="15" applyNumberFormat="1" applyFont="1" applyBorder="1" applyAlignment="1">
      <alignment horizontal="center"/>
    </xf>
    <xf numFmtId="171" fontId="42" fillId="0" borderId="1" xfId="15" applyNumberFormat="1" applyFont="1" applyBorder="1" applyAlignment="1">
      <alignment horizontal="center"/>
    </xf>
    <xf numFmtId="0" fontId="42" fillId="0" borderId="6" xfId="0" applyFont="1" applyBorder="1" applyAlignment="1">
      <alignment horizontal="left" vertical="center" wrapText="1"/>
    </xf>
    <xf numFmtId="171" fontId="42" fillId="0" borderId="73" xfId="15" applyNumberFormat="1" applyFont="1" applyBorder="1" applyAlignment="1">
      <alignment horizontal="center" vertical="center"/>
    </xf>
    <xf numFmtId="171" fontId="42" fillId="0" borderId="74" xfId="15" applyNumberFormat="1" applyFont="1" applyBorder="1" applyAlignment="1">
      <alignment horizontal="center" vertical="center"/>
    </xf>
    <xf numFmtId="171" fontId="42" fillId="0" borderId="6" xfId="15" applyNumberFormat="1" applyFont="1" applyBorder="1" applyAlignment="1">
      <alignment horizontal="center" vertical="center"/>
    </xf>
    <xf numFmtId="0" fontId="41" fillId="0" borderId="86" xfId="0" applyFont="1" applyBorder="1"/>
    <xf numFmtId="171" fontId="41" fillId="0" borderId="87" xfId="15" applyNumberFormat="1" applyFont="1" applyBorder="1" applyAlignment="1">
      <alignment horizontal="center"/>
    </xf>
    <xf numFmtId="171" fontId="41" fillId="0" borderId="89" xfId="15" applyNumberFormat="1" applyFont="1" applyBorder="1" applyAlignment="1">
      <alignment horizontal="center"/>
    </xf>
    <xf numFmtId="171" fontId="42" fillId="0" borderId="87" xfId="15" quotePrefix="1" applyNumberFormat="1" applyFont="1" applyBorder="1" applyAlignment="1">
      <alignment horizontal="center"/>
    </xf>
    <xf numFmtId="171" fontId="42" fillId="0" borderId="89" xfId="15" quotePrefix="1" applyNumberFormat="1" applyFont="1" applyBorder="1" applyAlignment="1">
      <alignment horizontal="center"/>
    </xf>
    <xf numFmtId="10" fontId="42" fillId="0" borderId="86" xfId="15" applyNumberFormat="1" applyFont="1" applyBorder="1" applyAlignment="1">
      <alignment horizontal="center"/>
    </xf>
    <xf numFmtId="171" fontId="42" fillId="0" borderId="4" xfId="15" quotePrefix="1" applyNumberFormat="1" applyFont="1" applyBorder="1" applyAlignment="1">
      <alignment horizontal="center"/>
    </xf>
    <xf numFmtId="171" fontId="42" fillId="0" borderId="5" xfId="15" quotePrefix="1" applyNumberFormat="1" applyFont="1" applyBorder="1" applyAlignment="1">
      <alignment horizontal="center"/>
    </xf>
    <xf numFmtId="10" fontId="42" fillId="0" borderId="3" xfId="15" applyNumberFormat="1" applyFont="1" applyBorder="1" applyAlignment="1">
      <alignment horizontal="center"/>
    </xf>
    <xf numFmtId="0" fontId="42" fillId="0" borderId="1" xfId="0" applyFont="1" applyBorder="1" applyAlignment="1">
      <alignment vertical="center"/>
    </xf>
    <xf numFmtId="171" fontId="42" fillId="0" borderId="73" xfId="15" quotePrefix="1" applyNumberFormat="1" applyFont="1" applyBorder="1" applyAlignment="1">
      <alignment horizontal="center"/>
    </xf>
    <xf numFmtId="171" fontId="42" fillId="0" borderId="74" xfId="15" quotePrefix="1" applyNumberFormat="1" applyFont="1" applyBorder="1" applyAlignment="1">
      <alignment horizontal="center"/>
    </xf>
    <xf numFmtId="10" fontId="42" fillId="0" borderId="1" xfId="15" applyNumberFormat="1" applyFont="1" applyBorder="1" applyAlignment="1">
      <alignment horizontal="center"/>
    </xf>
    <xf numFmtId="0" fontId="40" fillId="3" borderId="86" xfId="0" quotePrefix="1" applyFont="1" applyFill="1" applyBorder="1" applyAlignment="1">
      <alignment vertical="top"/>
    </xf>
    <xf numFmtId="0" fontId="40" fillId="3" borderId="89" xfId="0" applyFont="1" applyFill="1" applyBorder="1" applyAlignment="1">
      <alignment horizontal="center" vertical="center"/>
    </xf>
    <xf numFmtId="0" fontId="41" fillId="0" borderId="3" xfId="0" applyFont="1" applyBorder="1" applyAlignment="1">
      <alignment horizontal="left" vertical="center" indent="1"/>
    </xf>
    <xf numFmtId="173" fontId="41" fillId="0" borderId="4" xfId="14" applyNumberFormat="1" applyFont="1" applyBorder="1" applyAlignment="1">
      <alignment horizontal="right" vertical="center"/>
    </xf>
    <xf numFmtId="173" fontId="41" fillId="0" borderId="5" xfId="14" applyNumberFormat="1" applyFont="1" applyBorder="1" applyAlignment="1">
      <alignment horizontal="right" vertical="center"/>
    </xf>
    <xf numFmtId="171" fontId="41" fillId="6" borderId="4" xfId="15" applyNumberFormat="1" applyFont="1" applyFill="1" applyBorder="1" applyAlignment="1">
      <alignment horizontal="center" vertical="center"/>
    </xf>
    <xf numFmtId="171" fontId="41" fillId="6" borderId="5" xfId="15" applyNumberFormat="1" applyFont="1" applyFill="1" applyBorder="1" applyAlignment="1">
      <alignment horizontal="center" vertical="center"/>
    </xf>
    <xf numFmtId="0" fontId="41" fillId="0" borderId="3" xfId="0" applyFont="1" applyBorder="1" applyAlignment="1">
      <alignment horizontal="left" vertical="center" wrapText="1" indent="1"/>
    </xf>
    <xf numFmtId="0" fontId="43" fillId="0" borderId="3" xfId="0" applyFont="1" applyBorder="1" applyAlignment="1">
      <alignment horizontal="left" wrapText="1" indent="2"/>
    </xf>
    <xf numFmtId="171" fontId="42" fillId="0" borderId="5" xfId="15" applyNumberFormat="1" applyFont="1" applyBorder="1" applyAlignment="1">
      <alignment horizontal="center" vertical="center"/>
    </xf>
    <xf numFmtId="173" fontId="42" fillId="0" borderId="4" xfId="14" applyNumberFormat="1" applyFont="1" applyBorder="1" applyAlignment="1">
      <alignment horizontal="right" vertical="center"/>
    </xf>
    <xf numFmtId="173" fontId="42" fillId="0" borderId="5" xfId="14" applyNumberFormat="1" applyFont="1" applyBorder="1" applyAlignment="1">
      <alignment horizontal="right" vertical="center"/>
    </xf>
    <xf numFmtId="171" fontId="41" fillId="0" borderId="5" xfId="15" quotePrefix="1" applyNumberFormat="1" applyFont="1" applyBorder="1" applyAlignment="1">
      <alignment horizontal="center" vertical="center"/>
    </xf>
    <xf numFmtId="171" fontId="42" fillId="0" borderId="5" xfId="15" quotePrefix="1" applyNumberFormat="1" applyFont="1" applyBorder="1" applyAlignment="1">
      <alignment horizontal="center" vertical="center"/>
    </xf>
    <xf numFmtId="10" fontId="42" fillId="0" borderId="5" xfId="15" applyNumberFormat="1" applyFont="1" applyBorder="1" applyAlignment="1">
      <alignment horizontal="center" vertical="center"/>
    </xf>
    <xf numFmtId="171" fontId="42" fillId="0" borderId="93" xfId="15" quotePrefix="1" applyNumberFormat="1" applyFont="1" applyBorder="1" applyAlignment="1">
      <alignment horizontal="center" vertical="center"/>
    </xf>
    <xf numFmtId="10" fontId="42" fillId="0" borderId="93" xfId="15" applyNumberFormat="1" applyFont="1" applyBorder="1" applyAlignment="1">
      <alignment horizontal="center" vertical="center"/>
    </xf>
    <xf numFmtId="0" fontId="40" fillId="3" borderId="3" xfId="0" quotePrefix="1" applyFont="1" applyFill="1" applyBorder="1" applyAlignment="1">
      <alignment horizontal="left" vertical="center"/>
    </xf>
    <xf numFmtId="0" fontId="40" fillId="3" borderId="5" xfId="0" applyFont="1" applyFill="1" applyBorder="1" applyAlignment="1">
      <alignment horizontal="center"/>
    </xf>
    <xf numFmtId="1" fontId="40" fillId="3" borderId="0" xfId="14" applyNumberFormat="1" applyFont="1" applyFill="1" applyBorder="1" applyAlignment="1">
      <alignment horizontal="center"/>
    </xf>
    <xf numFmtId="1" fontId="40" fillId="3" borderId="4" xfId="14" applyNumberFormat="1" applyFont="1" applyFill="1" applyBorder="1" applyAlignment="1">
      <alignment horizontal="center"/>
    </xf>
    <xf numFmtId="0" fontId="41" fillId="0" borderId="3" xfId="0" applyFont="1" applyBorder="1" applyAlignment="1">
      <alignment horizontal="left" vertical="center"/>
    </xf>
    <xf numFmtId="0" fontId="43" fillId="0" borderId="11" xfId="0" applyFont="1" applyBorder="1" applyAlignment="1">
      <alignment horizontal="left" indent="1"/>
    </xf>
    <xf numFmtId="0" fontId="42" fillId="0" borderId="6" xfId="0" applyFont="1" applyBorder="1" applyAlignment="1">
      <alignment horizontal="left" vertical="center"/>
    </xf>
    <xf numFmtId="0" fontId="223" fillId="0" borderId="0" xfId="0" applyFont="1"/>
    <xf numFmtId="0" fontId="41" fillId="0" borderId="6" xfId="0" applyFont="1" applyBorder="1" applyAlignment="1">
      <alignment horizontal="left" vertical="center"/>
    </xf>
    <xf numFmtId="0" fontId="42" fillId="0" borderId="87" xfId="0" applyFont="1" applyBorder="1"/>
    <xf numFmtId="0" fontId="41" fillId="0" borderId="4" xfId="0" applyFont="1" applyBorder="1" applyAlignment="1">
      <alignment horizontal="left" indent="1"/>
    </xf>
    <xf numFmtId="0" fontId="42" fillId="0" borderId="4" xfId="0" applyFont="1" applyBorder="1"/>
    <xf numFmtId="0" fontId="42" fillId="0" borderId="4" xfId="0" applyFont="1" applyBorder="1" applyAlignment="1">
      <alignment horizontal="left" indent="1"/>
    </xf>
    <xf numFmtId="0" fontId="41" fillId="0" borderId="4" xfId="0" applyFont="1" applyBorder="1" applyAlignment="1">
      <alignment horizontal="left" indent="2"/>
    </xf>
    <xf numFmtId="0" fontId="41" fillId="0" borderId="4" xfId="0" applyFont="1" applyBorder="1" applyAlignment="1">
      <alignment horizontal="left" vertical="center" indent="2"/>
    </xf>
    <xf numFmtId="0" fontId="42" fillId="0" borderId="92" xfId="0" applyFont="1" applyBorder="1" applyAlignment="1">
      <alignment horizontal="left" vertical="center"/>
    </xf>
    <xf numFmtId="171" fontId="42" fillId="6" borderId="88" xfId="48867" applyNumberFormat="1" applyFont="1" applyFill="1" applyBorder="1" applyAlignment="1">
      <alignment horizontal="center"/>
    </xf>
    <xf numFmtId="171" fontId="42" fillId="0" borderId="0" xfId="15" applyNumberFormat="1" applyFont="1" applyAlignment="1">
      <alignment horizontal="center"/>
    </xf>
    <xf numFmtId="171" fontId="42" fillId="0" borderId="70" xfId="15" applyNumberFormat="1" applyFont="1" applyBorder="1" applyAlignment="1">
      <alignment horizontal="center"/>
    </xf>
    <xf numFmtId="10" fontId="42" fillId="0" borderId="88" xfId="15" applyNumberFormat="1" applyFont="1" applyBorder="1" applyAlignment="1">
      <alignment horizontal="center"/>
    </xf>
    <xf numFmtId="10" fontId="42" fillId="0" borderId="0" xfId="15" applyNumberFormat="1" applyFont="1" applyAlignment="1">
      <alignment horizontal="center"/>
    </xf>
    <xf numFmtId="10" fontId="42" fillId="0" borderId="70" xfId="15" applyNumberFormat="1" applyFont="1" applyBorder="1" applyAlignment="1">
      <alignment horizontal="center"/>
    </xf>
    <xf numFmtId="10" fontId="42" fillId="0" borderId="2" xfId="15" applyNumberFormat="1" applyFont="1" applyBorder="1" applyAlignment="1">
      <alignment horizontal="center"/>
    </xf>
    <xf numFmtId="0" fontId="40" fillId="3" borderId="3" xfId="0" quotePrefix="1" applyFont="1" applyFill="1" applyBorder="1" applyAlignment="1">
      <alignment horizontal="left"/>
    </xf>
    <xf numFmtId="14" fontId="40" fillId="3" borderId="4" xfId="37" applyNumberFormat="1" applyFont="1" applyFill="1" applyBorder="1" applyAlignment="1">
      <alignment horizontal="center"/>
    </xf>
    <xf numFmtId="14" fontId="40" fillId="3" borderId="5" xfId="37" applyNumberFormat="1" applyFont="1" applyFill="1" applyBorder="1" applyAlignment="1">
      <alignment horizontal="center"/>
    </xf>
    <xf numFmtId="0" fontId="40" fillId="3" borderId="5" xfId="37" quotePrefix="1" applyFont="1" applyFill="1" applyBorder="1" applyAlignment="1">
      <alignment horizontal="center"/>
    </xf>
    <xf numFmtId="0" fontId="40" fillId="3" borderId="5" xfId="0" quotePrefix="1" applyFont="1" applyFill="1" applyBorder="1" applyAlignment="1">
      <alignment horizontal="center"/>
    </xf>
    <xf numFmtId="0" fontId="41" fillId="0" borderId="86" xfId="0" applyFont="1" applyBorder="1" applyAlignment="1">
      <alignment horizontal="left" vertical="center" indent="1"/>
    </xf>
    <xf numFmtId="171" fontId="41" fillId="6" borderId="87" xfId="15" applyNumberFormat="1" applyFont="1" applyFill="1" applyBorder="1" applyAlignment="1">
      <alignment horizontal="center" vertical="center"/>
    </xf>
    <xf numFmtId="171" fontId="41" fillId="6" borderId="89" xfId="15" applyNumberFormat="1" applyFont="1" applyFill="1" applyBorder="1" applyAlignment="1">
      <alignment horizontal="center" vertical="center"/>
    </xf>
    <xf numFmtId="173" fontId="41" fillId="0" borderId="0" xfId="14" applyNumberFormat="1" applyFont="1" applyBorder="1" applyAlignment="1">
      <alignment horizontal="right" vertical="center"/>
    </xf>
    <xf numFmtId="0" fontId="43" fillId="0" borderId="1" xfId="0" applyFont="1" applyBorder="1" applyAlignment="1">
      <alignment horizontal="left" indent="2"/>
    </xf>
    <xf numFmtId="171" fontId="41" fillId="0" borderId="92" xfId="15" applyNumberFormat="1" applyFont="1" applyBorder="1" applyAlignment="1">
      <alignment horizontal="center" vertical="center"/>
    </xf>
    <xf numFmtId="171" fontId="41" fillId="0" borderId="93" xfId="15" applyNumberFormat="1" applyFont="1" applyBorder="1" applyAlignment="1">
      <alignment horizontal="center" vertical="center"/>
    </xf>
    <xf numFmtId="0" fontId="42" fillId="0" borderId="6" xfId="0" applyFont="1" applyBorder="1" applyAlignment="1">
      <alignment horizontal="left" vertical="center" indent="1"/>
    </xf>
    <xf numFmtId="171" fontId="42" fillId="0" borderId="8" xfId="15" applyNumberFormat="1" applyFont="1" applyBorder="1" applyAlignment="1">
      <alignment horizontal="center" vertical="center"/>
    </xf>
    <xf numFmtId="171" fontId="42" fillId="0" borderId="9" xfId="15" applyNumberFormat="1" applyFont="1" applyBorder="1" applyAlignment="1">
      <alignment horizontal="center" vertical="center"/>
    </xf>
    <xf numFmtId="171" fontId="42" fillId="6" borderId="6" xfId="15" applyNumberFormat="1" applyFont="1" applyFill="1" applyBorder="1" applyAlignment="1">
      <alignment horizontal="center" vertical="center"/>
    </xf>
    <xf numFmtId="171" fontId="41" fillId="6" borderId="93" xfId="15" applyNumberFormat="1" applyFont="1" applyFill="1" applyBorder="1" applyAlignment="1">
      <alignment horizontal="center" vertical="center"/>
    </xf>
    <xf numFmtId="10" fontId="42" fillId="0" borderId="4" xfId="15" applyNumberFormat="1" applyFont="1" applyBorder="1" applyAlignment="1">
      <alignment horizontal="center" vertical="center"/>
    </xf>
    <xf numFmtId="10" fontId="42" fillId="0" borderId="92" xfId="15" applyNumberFormat="1" applyFont="1" applyBorder="1" applyAlignment="1">
      <alignment horizontal="center" vertical="center"/>
    </xf>
    <xf numFmtId="0" fontId="40" fillId="3" borderId="66" xfId="53" applyFont="1" applyFill="1" applyBorder="1" applyAlignment="1">
      <alignment vertical="top"/>
    </xf>
    <xf numFmtId="0" fontId="40" fillId="3" borderId="69" xfId="53" applyFont="1" applyFill="1" applyBorder="1" applyAlignment="1">
      <alignment vertical="center"/>
    </xf>
    <xf numFmtId="17" fontId="40" fillId="3" borderId="4" xfId="0" quotePrefix="1" applyNumberFormat="1" applyFont="1" applyFill="1" applyBorder="1" applyAlignment="1">
      <alignment horizontal="center" vertical="center"/>
    </xf>
    <xf numFmtId="17" fontId="40" fillId="3" borderId="0" xfId="0" quotePrefix="1" applyNumberFormat="1" applyFont="1" applyFill="1" applyAlignment="1">
      <alignment horizontal="center" vertical="center"/>
    </xf>
    <xf numFmtId="17" fontId="40" fillId="3" borderId="5" xfId="0" quotePrefix="1" applyNumberFormat="1" applyFont="1" applyFill="1" applyBorder="1" applyAlignment="1">
      <alignment horizontal="center" vertical="center"/>
    </xf>
    <xf numFmtId="14" fontId="40" fillId="3" borderId="69" xfId="37" applyNumberFormat="1" applyFont="1" applyFill="1" applyBorder="1" applyAlignment="1">
      <alignment horizontal="center" vertical="center"/>
    </xf>
    <xf numFmtId="0" fontId="41" fillId="0" borderId="87" xfId="0" applyFont="1" applyBorder="1" applyAlignment="1">
      <alignment horizontal="left" vertical="center"/>
    </xf>
    <xf numFmtId="171" fontId="41" fillId="5" borderId="0" xfId="52" applyNumberFormat="1" applyFont="1" applyFill="1" applyAlignment="1">
      <alignment horizontal="center" vertical="center"/>
    </xf>
    <xf numFmtId="171" fontId="41" fillId="5" borderId="5" xfId="52" applyNumberFormat="1" applyFont="1" applyFill="1" applyBorder="1" applyAlignment="1">
      <alignment horizontal="center" vertical="center"/>
    </xf>
    <xf numFmtId="0" fontId="41" fillId="0" borderId="4" xfId="0" applyFont="1" applyBorder="1" applyAlignment="1">
      <alignment horizontal="left" vertical="center"/>
    </xf>
    <xf numFmtId="0" fontId="41" fillId="5" borderId="92" xfId="53" applyFont="1" applyFill="1" applyBorder="1" applyAlignment="1">
      <alignment vertical="center"/>
    </xf>
    <xf numFmtId="171" fontId="41" fillId="5" borderId="70" xfId="52" applyNumberFormat="1" applyFont="1" applyFill="1" applyBorder="1" applyAlignment="1">
      <alignment horizontal="center"/>
    </xf>
    <xf numFmtId="171" fontId="41" fillId="5" borderId="74" xfId="52" applyNumberFormat="1" applyFont="1" applyFill="1" applyBorder="1" applyAlignment="1">
      <alignment horizontal="center"/>
    </xf>
    <xf numFmtId="0" fontId="42" fillId="5" borderId="8" xfId="53" applyFont="1" applyFill="1" applyBorder="1" applyAlignment="1">
      <alignment vertical="center"/>
    </xf>
    <xf numFmtId="171" fontId="42" fillId="5" borderId="8" xfId="52" applyNumberFormat="1" applyFont="1" applyFill="1" applyBorder="1" applyAlignment="1">
      <alignment horizontal="center" vertical="center"/>
    </xf>
    <xf numFmtId="171" fontId="42" fillId="5" borderId="9" xfId="52" applyNumberFormat="1" applyFont="1" applyFill="1" applyBorder="1" applyAlignment="1">
      <alignment horizontal="center" vertical="center"/>
    </xf>
    <xf numFmtId="0" fontId="236" fillId="3" borderId="69" xfId="1" applyFont="1" applyFill="1" applyBorder="1"/>
    <xf numFmtId="0" fontId="233" fillId="3" borderId="68" xfId="26" applyFont="1" applyFill="1" applyBorder="1" applyAlignment="1">
      <alignment vertical="top" wrapText="1"/>
    </xf>
    <xf numFmtId="180" fontId="233" fillId="3" borderId="69" xfId="26" quotePrefix="1" applyNumberFormat="1" applyFont="1" applyFill="1" applyBorder="1" applyAlignment="1">
      <alignment horizontal="left" vertical="center" wrapText="1"/>
    </xf>
    <xf numFmtId="14" fontId="233" fillId="3" borderId="69" xfId="37" applyNumberFormat="1" applyFont="1" applyFill="1" applyBorder="1" applyAlignment="1">
      <alignment horizontal="center" vertical="center"/>
    </xf>
    <xf numFmtId="14" fontId="233" fillId="3" borderId="71" xfId="37" applyNumberFormat="1" applyFont="1" applyFill="1" applyBorder="1" applyAlignment="1">
      <alignment horizontal="center" vertical="center"/>
    </xf>
    <xf numFmtId="0" fontId="41" fillId="0" borderId="68" xfId="26" applyFont="1" applyBorder="1" applyAlignment="1">
      <alignment vertical="center"/>
    </xf>
    <xf numFmtId="0" fontId="41" fillId="0" borderId="3" xfId="26" applyFont="1" applyBorder="1" applyAlignment="1">
      <alignment vertical="center"/>
    </xf>
    <xf numFmtId="0" fontId="42" fillId="0" borderId="1" xfId="26" applyFont="1" applyBorder="1" applyAlignment="1">
      <alignment wrapText="1"/>
    </xf>
    <xf numFmtId="171" fontId="42" fillId="0" borderId="69" xfId="27" applyNumberFormat="1" applyFont="1" applyFill="1" applyBorder="1" applyAlignment="1">
      <alignment horizontal="center" vertical="center"/>
    </xf>
    <xf numFmtId="171" fontId="42" fillId="0" borderId="71" xfId="27" applyNumberFormat="1" applyFont="1" applyFill="1" applyBorder="1" applyAlignment="1">
      <alignment horizontal="center" vertical="center"/>
    </xf>
    <xf numFmtId="0" fontId="41" fillId="0" borderId="1" xfId="26" applyFont="1" applyBorder="1"/>
    <xf numFmtId="171" fontId="41" fillId="2" borderId="8" xfId="27" quotePrefix="1" applyNumberFormat="1" applyFont="1" applyFill="1" applyBorder="1" applyAlignment="1">
      <alignment horizontal="center"/>
    </xf>
    <xf numFmtId="10" fontId="41" fillId="2" borderId="9" xfId="27" quotePrefix="1" applyNumberFormat="1" applyFont="1" applyFill="1" applyBorder="1" applyAlignment="1">
      <alignment horizontal="center"/>
    </xf>
    <xf numFmtId="0" fontId="41" fillId="0" borderId="0" xfId="0" applyFont="1" applyAlignment="1">
      <alignment horizontal="left" vertical="center"/>
    </xf>
    <xf numFmtId="171" fontId="43" fillId="0" borderId="0" xfId="53496" applyNumberFormat="1" applyFont="1"/>
    <xf numFmtId="0" fontId="40" fillId="3" borderId="68" xfId="0" applyFont="1" applyFill="1" applyBorder="1" applyAlignment="1">
      <alignment horizontal="center" vertical="center"/>
    </xf>
    <xf numFmtId="14" fontId="40" fillId="3" borderId="69" xfId="37" quotePrefix="1" applyNumberFormat="1" applyFont="1" applyFill="1" applyBorder="1" applyAlignment="1">
      <alignment horizontal="center" vertical="center"/>
    </xf>
    <xf numFmtId="171" fontId="41" fillId="0" borderId="68" xfId="27" applyNumberFormat="1" applyFont="1" applyFill="1" applyBorder="1" applyAlignment="1">
      <alignment horizontal="center" vertical="center"/>
    </xf>
    <xf numFmtId="171" fontId="41" fillId="0" borderId="3" xfId="27" applyNumberFormat="1" applyFont="1" applyFill="1" applyBorder="1" applyAlignment="1">
      <alignment horizontal="center" vertical="center"/>
    </xf>
    <xf numFmtId="171" fontId="42" fillId="0" borderId="1" xfId="27" applyNumberFormat="1" applyFont="1" applyFill="1" applyBorder="1" applyAlignment="1">
      <alignment horizontal="center" vertical="center"/>
    </xf>
    <xf numFmtId="171" fontId="41" fillId="0" borderId="69" xfId="27" quotePrefix="1" applyNumberFormat="1" applyFont="1" applyFill="1" applyBorder="1" applyAlignment="1">
      <alignment horizontal="center"/>
    </xf>
    <xf numFmtId="171" fontId="41" fillId="0" borderId="71" xfId="27" quotePrefix="1" applyNumberFormat="1" applyFont="1" applyFill="1" applyBorder="1" applyAlignment="1">
      <alignment horizontal="center"/>
    </xf>
    <xf numFmtId="171" fontId="41" fillId="2" borderId="6" xfId="27" quotePrefix="1" applyNumberFormat="1" applyFont="1" applyFill="1" applyBorder="1" applyAlignment="1">
      <alignment horizontal="center"/>
    </xf>
    <xf numFmtId="0" fontId="41" fillId="0" borderId="0" xfId="26" applyFont="1"/>
    <xf numFmtId="10" fontId="41" fillId="2" borderId="0" xfId="27" applyNumberFormat="1" applyFont="1" applyFill="1" applyBorder="1" applyAlignment="1">
      <alignment horizontal="center"/>
    </xf>
    <xf numFmtId="10" fontId="41" fillId="0" borderId="0" xfId="27" applyNumberFormat="1" applyFont="1" applyFill="1" applyBorder="1" applyAlignment="1">
      <alignment horizontal="center"/>
    </xf>
    <xf numFmtId="171" fontId="41" fillId="2" borderId="0" xfId="27" quotePrefix="1" applyNumberFormat="1" applyFont="1" applyFill="1" applyBorder="1" applyAlignment="1">
      <alignment horizontal="center"/>
    </xf>
    <xf numFmtId="10" fontId="41" fillId="2" borderId="0" xfId="27" quotePrefix="1" applyNumberFormat="1" applyFont="1" applyFill="1" applyBorder="1" applyAlignment="1">
      <alignment horizontal="center"/>
    </xf>
    <xf numFmtId="9" fontId="41" fillId="0" borderId="0" xfId="27" applyFont="1" applyFill="1"/>
    <xf numFmtId="173" fontId="41" fillId="0" borderId="0" xfId="27" applyNumberFormat="1" applyFont="1" applyFill="1"/>
    <xf numFmtId="0" fontId="41" fillId="0" borderId="4" xfId="0" applyFont="1" applyBorder="1" applyAlignment="1">
      <alignment horizontal="left" vertical="center" indent="1"/>
    </xf>
    <xf numFmtId="0" fontId="42" fillId="0" borderId="4" xfId="0" applyFont="1" applyBorder="1" applyAlignment="1">
      <alignment vertical="center"/>
    </xf>
    <xf numFmtId="0" fontId="42" fillId="0" borderId="4" xfId="0" applyFont="1" applyBorder="1" applyAlignment="1">
      <alignment horizontal="left" vertical="center" indent="1"/>
    </xf>
    <xf numFmtId="0" fontId="42" fillId="0" borderId="92" xfId="0" applyFont="1" applyBorder="1" applyAlignment="1">
      <alignment horizontal="left" vertical="center" indent="1"/>
    </xf>
    <xf numFmtId="171" fontId="42" fillId="0" borderId="0" xfId="15" applyNumberFormat="1" applyFont="1" applyAlignment="1">
      <alignment horizontal="center" vertical="center"/>
    </xf>
    <xf numFmtId="171" fontId="41" fillId="0" borderId="0" xfId="15" quotePrefix="1" applyNumberFormat="1" applyFont="1" applyAlignment="1">
      <alignment horizontal="center" vertical="center"/>
    </xf>
    <xf numFmtId="171" fontId="42" fillId="0" borderId="0" xfId="15" quotePrefix="1" applyNumberFormat="1" applyFont="1" applyAlignment="1">
      <alignment horizontal="center"/>
    </xf>
    <xf numFmtId="171" fontId="42" fillId="0" borderId="0" xfId="15" quotePrefix="1" applyNumberFormat="1" applyFont="1" applyAlignment="1">
      <alignment horizontal="center" vertical="center"/>
    </xf>
    <xf numFmtId="171" fontId="42" fillId="0" borderId="70" xfId="15" quotePrefix="1" applyNumberFormat="1" applyFont="1" applyBorder="1" applyAlignment="1">
      <alignment horizontal="center" vertical="center"/>
    </xf>
    <xf numFmtId="173" fontId="42" fillId="0" borderId="87" xfId="14" applyNumberFormat="1" applyFont="1" applyBorder="1" applyAlignment="1">
      <alignment horizontal="right" vertical="center"/>
    </xf>
    <xf numFmtId="173" fontId="42" fillId="0" borderId="88" xfId="14" applyNumberFormat="1" applyFont="1" applyBorder="1" applyAlignment="1">
      <alignment horizontal="right" vertical="center"/>
    </xf>
    <xf numFmtId="173" fontId="42" fillId="0" borderId="89" xfId="14" applyNumberFormat="1" applyFont="1" applyBorder="1" applyAlignment="1">
      <alignment horizontal="right" vertical="center"/>
    </xf>
    <xf numFmtId="173" fontId="42" fillId="0" borderId="0" xfId="14" applyNumberFormat="1" applyFont="1" applyBorder="1" applyAlignment="1">
      <alignment horizontal="right" vertical="center"/>
    </xf>
    <xf numFmtId="10" fontId="41" fillId="0" borderId="0" xfId="15" applyNumberFormat="1" applyFont="1" applyAlignment="1">
      <alignment horizontal="right" vertical="center"/>
    </xf>
    <xf numFmtId="10" fontId="42" fillId="0" borderId="0" xfId="15" applyNumberFormat="1" applyFont="1" applyAlignment="1">
      <alignment horizontal="center" vertical="center"/>
    </xf>
    <xf numFmtId="10" fontId="42" fillId="0" borderId="70" xfId="15" applyNumberFormat="1" applyFont="1" applyBorder="1" applyAlignment="1">
      <alignment horizontal="center" vertical="center"/>
    </xf>
    <xf numFmtId="171" fontId="42" fillId="6" borderId="86" xfId="15" applyNumberFormat="1" applyFont="1" applyFill="1" applyBorder="1" applyAlignment="1">
      <alignment horizontal="center" vertical="center"/>
    </xf>
    <xf numFmtId="10" fontId="41" fillId="0" borderId="3" xfId="15" applyNumberFormat="1" applyFont="1" applyBorder="1" applyAlignment="1">
      <alignment horizontal="center"/>
    </xf>
    <xf numFmtId="10" fontId="42" fillId="0" borderId="3" xfId="15" applyNumberFormat="1" applyFont="1" applyBorder="1" applyAlignment="1">
      <alignment horizontal="center" vertical="center"/>
    </xf>
    <xf numFmtId="10" fontId="42" fillId="0" borderId="1" xfId="15" applyNumberFormat="1" applyFont="1" applyBorder="1" applyAlignment="1">
      <alignment horizontal="center" vertical="center"/>
    </xf>
    <xf numFmtId="0" fontId="40" fillId="3" borderId="86" xfId="0" applyFont="1" applyFill="1" applyBorder="1" applyAlignment="1">
      <alignment vertical="center"/>
    </xf>
    <xf numFmtId="0" fontId="40" fillId="3" borderId="1" xfId="0" applyFont="1" applyFill="1" applyBorder="1" applyAlignment="1">
      <alignment horizontal="left" vertical="center"/>
    </xf>
    <xf numFmtId="0" fontId="40" fillId="3" borderId="93" xfId="0" applyFont="1" applyFill="1" applyBorder="1" applyAlignment="1">
      <alignment horizontal="center"/>
    </xf>
    <xf numFmtId="1" fontId="40" fillId="3" borderId="70" xfId="14" applyNumberFormat="1" applyFont="1" applyFill="1" applyBorder="1" applyAlignment="1">
      <alignment horizontal="center"/>
    </xf>
    <xf numFmtId="171" fontId="41" fillId="0" borderId="5" xfId="53496" applyNumberFormat="1" applyFont="1" applyFill="1" applyBorder="1" applyAlignment="1">
      <alignment horizontal="center" vertical="center"/>
    </xf>
    <xf numFmtId="171" fontId="42" fillId="0" borderId="9" xfId="53496" applyNumberFormat="1" applyFont="1" applyFill="1" applyBorder="1" applyAlignment="1">
      <alignment horizontal="center" vertical="center"/>
    </xf>
    <xf numFmtId="171" fontId="41" fillId="0" borderId="8" xfId="14" applyNumberFormat="1" applyFont="1" applyFill="1" applyBorder="1" applyAlignment="1">
      <alignment horizontal="center" vertical="center"/>
    </xf>
    <xf numFmtId="171" fontId="41" fillId="0" borderId="7" xfId="14" applyNumberFormat="1" applyFont="1" applyFill="1" applyBorder="1" applyAlignment="1">
      <alignment horizontal="center" vertical="center"/>
    </xf>
    <xf numFmtId="171" fontId="41" fillId="0" borderId="9" xfId="14" applyNumberFormat="1" applyFont="1" applyFill="1" applyBorder="1" applyAlignment="1">
      <alignment horizontal="center" vertical="center"/>
    </xf>
    <xf numFmtId="1" fontId="40" fillId="3" borderId="92" xfId="14" applyNumberFormat="1" applyFont="1" applyFill="1" applyBorder="1" applyAlignment="1">
      <alignment horizontal="center" vertical="center"/>
    </xf>
    <xf numFmtId="1" fontId="40" fillId="3" borderId="92" xfId="14" applyNumberFormat="1" applyFont="1" applyFill="1" applyBorder="1" applyAlignment="1">
      <alignment horizontal="center"/>
    </xf>
    <xf numFmtId="1" fontId="233" fillId="3" borderId="69" xfId="24" applyNumberFormat="1" applyFont="1" applyFill="1" applyBorder="1" applyAlignment="1">
      <alignment horizontal="center" vertical="center"/>
    </xf>
    <xf numFmtId="1" fontId="233" fillId="3" borderId="70" xfId="24" applyNumberFormat="1" applyFont="1" applyFill="1" applyBorder="1" applyAlignment="1">
      <alignment horizontal="center" vertical="center"/>
    </xf>
    <xf numFmtId="1" fontId="233" fillId="3" borderId="71" xfId="24" applyNumberFormat="1" applyFont="1" applyFill="1" applyBorder="1" applyAlignment="1">
      <alignment horizontal="center" vertical="center"/>
    </xf>
    <xf numFmtId="1" fontId="233" fillId="3" borderId="4" xfId="24" applyNumberFormat="1" applyFont="1" applyFill="1" applyBorder="1" applyAlignment="1">
      <alignment horizontal="center" vertical="center"/>
    </xf>
    <xf numFmtId="1" fontId="233" fillId="3" borderId="0" xfId="24" applyNumberFormat="1" applyFont="1" applyFill="1" applyBorder="1" applyAlignment="1">
      <alignment horizontal="center" vertical="center"/>
    </xf>
    <xf numFmtId="1" fontId="233" fillId="3" borderId="5" xfId="24" applyNumberFormat="1" applyFont="1" applyFill="1" applyBorder="1" applyAlignment="1">
      <alignment horizontal="center" vertical="center"/>
    </xf>
    <xf numFmtId="171" fontId="42" fillId="0" borderId="8" xfId="15" applyNumberFormat="1" applyFont="1" applyBorder="1" applyAlignment="1">
      <alignment horizontal="center"/>
    </xf>
    <xf numFmtId="171" fontId="42" fillId="0" borderId="9" xfId="0" applyNumberFormat="1" applyFont="1" applyBorder="1" applyAlignment="1">
      <alignment horizontal="center"/>
    </xf>
    <xf numFmtId="171" fontId="41" fillId="0" borderId="0" xfId="53496" applyNumberFormat="1" applyFont="1" applyBorder="1" applyAlignment="1">
      <alignment horizontal="center"/>
    </xf>
    <xf numFmtId="0" fontId="3" fillId="0" borderId="0" xfId="1" applyBorder="1"/>
    <xf numFmtId="0" fontId="40" fillId="3" borderId="2" xfId="13" applyFont="1" applyFill="1" applyBorder="1" applyAlignment="1">
      <alignment horizontal="center" vertical="top" wrapText="1"/>
    </xf>
    <xf numFmtId="0" fontId="40" fillId="3" borderId="93" xfId="13" applyFont="1" applyFill="1" applyBorder="1" applyAlignment="1">
      <alignment horizontal="center" vertical="top" wrapText="1"/>
    </xf>
    <xf numFmtId="0" fontId="43" fillId="0" borderId="0" xfId="0" applyFont="1" applyAlignment="1">
      <alignment horizontal="center"/>
    </xf>
    <xf numFmtId="171" fontId="41" fillId="0" borderId="86" xfId="19" applyNumberFormat="1" applyFont="1" applyBorder="1" applyAlignment="1">
      <alignment horizontal="center" vertical="center"/>
    </xf>
    <xf numFmtId="171" fontId="41" fillId="0" borderId="88" xfId="53496" applyNumberFormat="1" applyFont="1" applyBorder="1" applyAlignment="1">
      <alignment horizontal="center"/>
    </xf>
    <xf numFmtId="171" fontId="41" fillId="0" borderId="0" xfId="53496" applyNumberFormat="1" applyFont="1" applyBorder="1" applyAlignment="1">
      <alignment horizontal="center"/>
    </xf>
    <xf numFmtId="171" fontId="41" fillId="0" borderId="70" xfId="53496" applyNumberFormat="1" applyFont="1" applyBorder="1" applyAlignment="1">
      <alignment horizontal="center"/>
    </xf>
    <xf numFmtId="1" fontId="40" fillId="3" borderId="0" xfId="53506" applyNumberFormat="1" applyFont="1" applyFill="1" applyBorder="1" applyAlignment="1">
      <alignment horizontal="center" vertical="center"/>
    </xf>
    <xf numFmtId="1" fontId="40" fillId="3" borderId="5" xfId="53506" applyNumberFormat="1" applyFont="1" applyFill="1" applyBorder="1" applyAlignment="1">
      <alignment horizontal="center" vertical="center"/>
    </xf>
    <xf numFmtId="3" fontId="42" fillId="0" borderId="92" xfId="53493" applyNumberFormat="1" applyFont="1" applyBorder="1" applyAlignment="1">
      <alignment horizontal="center" vertical="center"/>
    </xf>
    <xf numFmtId="3" fontId="42" fillId="0" borderId="70" xfId="53493" applyNumberFormat="1" applyFont="1" applyBorder="1" applyAlignment="1">
      <alignment horizontal="center" vertical="center"/>
    </xf>
    <xf numFmtId="6" fontId="40" fillId="3" borderId="3" xfId="0" quotePrefix="1" applyNumberFormat="1" applyFont="1" applyFill="1" applyBorder="1" applyAlignment="1">
      <alignment horizontal="left" vertical="center" wrapText="1"/>
    </xf>
    <xf numFmtId="0" fontId="41" fillId="0" borderId="3" xfId="0" applyFont="1" applyBorder="1" applyAlignment="1">
      <alignment vertical="center" wrapText="1"/>
    </xf>
    <xf numFmtId="3" fontId="41" fillId="0" borderId="0" xfId="0" applyNumberFormat="1" applyFont="1" applyAlignment="1">
      <alignment horizontal="center"/>
    </xf>
    <xf numFmtId="0" fontId="41" fillId="2" borderId="3" xfId="0" applyFont="1" applyFill="1" applyBorder="1" applyAlignment="1">
      <alignment vertical="center" wrapText="1"/>
    </xf>
    <xf numFmtId="0" fontId="41" fillId="2" borderId="1" xfId="0" applyFont="1" applyFill="1" applyBorder="1" applyAlignment="1">
      <alignment vertical="center" wrapText="1"/>
    </xf>
    <xf numFmtId="0" fontId="41" fillId="0" borderId="73" xfId="0" applyFont="1" applyBorder="1" applyAlignment="1">
      <alignment horizontal="center" vertical="center"/>
    </xf>
    <xf numFmtId="0" fontId="41" fillId="0" borderId="74" xfId="0" applyFont="1" applyBorder="1" applyAlignment="1">
      <alignment horizontal="center" vertical="center"/>
    </xf>
    <xf numFmtId="0" fontId="40" fillId="4" borderId="86" xfId="0" applyFont="1" applyFill="1" applyBorder="1" applyAlignment="1">
      <alignment vertical="center" wrapText="1"/>
    </xf>
    <xf numFmtId="0" fontId="42" fillId="2" borderId="3" xfId="0" applyFont="1" applyFill="1" applyBorder="1" applyAlignment="1">
      <alignment horizontal="center"/>
    </xf>
    <xf numFmtId="171" fontId="212" fillId="2" borderId="66" xfId="0" applyNumberFormat="1" applyFont="1" applyFill="1" applyBorder="1" applyAlignment="1">
      <alignment horizontal="center" wrapText="1"/>
    </xf>
    <xf numFmtId="171" fontId="212" fillId="2" borderId="72" xfId="0" applyNumberFormat="1" applyFont="1" applyFill="1" applyBorder="1" applyAlignment="1">
      <alignment horizontal="center"/>
    </xf>
    <xf numFmtId="171" fontId="43" fillId="0" borderId="67" xfId="0" applyNumberFormat="1" applyFont="1" applyBorder="1" applyAlignment="1">
      <alignment horizontal="center"/>
    </xf>
    <xf numFmtId="171" fontId="212" fillId="2" borderId="4" xfId="0" applyNumberFormat="1" applyFont="1" applyFill="1" applyBorder="1" applyAlignment="1">
      <alignment horizontal="center" wrapText="1"/>
    </xf>
    <xf numFmtId="171" fontId="212" fillId="2" borderId="0" xfId="0" applyNumberFormat="1" applyFont="1" applyFill="1" applyAlignment="1">
      <alignment horizontal="center"/>
    </xf>
    <xf numFmtId="171" fontId="43" fillId="0" borderId="5" xfId="0" applyNumberFormat="1" applyFont="1" applyBorder="1" applyAlignment="1">
      <alignment horizontal="center"/>
    </xf>
    <xf numFmtId="0" fontId="42" fillId="2" borderId="1" xfId="0" applyFont="1" applyFill="1" applyBorder="1" applyAlignment="1">
      <alignment horizontal="center"/>
    </xf>
    <xf numFmtId="171" fontId="212" fillId="2" borderId="69" xfId="0" applyNumberFormat="1" applyFont="1" applyFill="1" applyBorder="1" applyAlignment="1">
      <alignment horizontal="center" wrapText="1"/>
    </xf>
    <xf numFmtId="171" fontId="212" fillId="2" borderId="70" xfId="53496" applyNumberFormat="1" applyFont="1" applyFill="1" applyBorder="1" applyAlignment="1">
      <alignment horizontal="center"/>
    </xf>
    <xf numFmtId="171" fontId="212" fillId="2" borderId="70" xfId="0" applyNumberFormat="1" applyFont="1" applyFill="1" applyBorder="1" applyAlignment="1">
      <alignment horizontal="center"/>
    </xf>
    <xf numFmtId="171" fontId="43" fillId="0" borderId="71" xfId="0" applyNumberFormat="1" applyFont="1" applyBorder="1" applyAlignment="1">
      <alignment horizontal="center"/>
    </xf>
    <xf numFmtId="0" fontId="216" fillId="2" borderId="6" xfId="0" applyFont="1" applyFill="1" applyBorder="1" applyAlignment="1">
      <alignment horizontal="center"/>
    </xf>
    <xf numFmtId="0" fontId="216" fillId="0" borderId="8" xfId="0" applyFont="1" applyBorder="1" applyAlignment="1">
      <alignment horizontal="center" wrapText="1"/>
    </xf>
    <xf numFmtId="0" fontId="216" fillId="2" borderId="7" xfId="0" applyFont="1" applyFill="1" applyBorder="1" applyAlignment="1">
      <alignment horizontal="center"/>
    </xf>
    <xf numFmtId="0" fontId="223" fillId="0" borderId="9" xfId="0" applyFont="1" applyBorder="1" applyAlignment="1">
      <alignment horizontal="center" vertical="center"/>
    </xf>
    <xf numFmtId="0" fontId="42" fillId="2" borderId="6" xfId="0" applyFont="1" applyFill="1" applyBorder="1" applyAlignment="1">
      <alignment horizontal="center"/>
    </xf>
    <xf numFmtId="0" fontId="42" fillId="0" borderId="8" xfId="0" applyFont="1" applyBorder="1" applyAlignment="1">
      <alignment horizontal="center" wrapText="1"/>
    </xf>
    <xf numFmtId="0" fontId="42" fillId="2" borderId="7" xfId="0" applyFont="1" applyFill="1" applyBorder="1" applyAlignment="1">
      <alignment horizontal="center"/>
    </xf>
    <xf numFmtId="14" fontId="42" fillId="2" borderId="66" xfId="20" quotePrefix="1" applyNumberFormat="1" applyFont="1" applyFill="1" applyBorder="1" applyAlignment="1">
      <alignment horizontal="center"/>
    </xf>
    <xf numFmtId="171" fontId="212" fillId="2" borderId="66" xfId="20" applyNumberFormat="1" applyFont="1" applyFill="1" applyBorder="1" applyAlignment="1">
      <alignment horizontal="center" wrapText="1"/>
    </xf>
    <xf numFmtId="171" fontId="212" fillId="2" borderId="72" xfId="20" applyNumberFormat="1" applyFont="1" applyFill="1" applyBorder="1" applyAlignment="1">
      <alignment horizontal="center"/>
    </xf>
    <xf numFmtId="171" fontId="212" fillId="2" borderId="67" xfId="20" applyNumberFormat="1" applyFont="1" applyFill="1" applyBorder="1" applyAlignment="1">
      <alignment horizontal="center"/>
    </xf>
    <xf numFmtId="1" fontId="223" fillId="0" borderId="69" xfId="18664" quotePrefix="1" applyNumberFormat="1" applyFont="1" applyBorder="1" applyAlignment="1">
      <alignment horizontal="center"/>
    </xf>
    <xf numFmtId="171" fontId="43" fillId="0" borderId="69" xfId="18664" applyNumberFormat="1" applyFont="1" applyBorder="1" applyAlignment="1">
      <alignment horizontal="center" wrapText="1"/>
    </xf>
    <xf numFmtId="171" fontId="43" fillId="0" borderId="70" xfId="18664" applyNumberFormat="1" applyFont="1" applyBorder="1" applyAlignment="1">
      <alignment horizontal="center"/>
    </xf>
    <xf numFmtId="171" fontId="43" fillId="0" borderId="71" xfId="18664" applyNumberFormat="1" applyFont="1" applyBorder="1" applyAlignment="1">
      <alignment horizontal="center"/>
    </xf>
    <xf numFmtId="3" fontId="223" fillId="0" borderId="69" xfId="18664" applyNumberFormat="1" applyFont="1" applyBorder="1" applyAlignment="1">
      <alignment horizontal="center" wrapText="1"/>
    </xf>
    <xf numFmtId="170" fontId="223" fillId="0" borderId="69" xfId="18664" quotePrefix="1" applyNumberFormat="1" applyFont="1" applyBorder="1" applyAlignment="1">
      <alignment horizontal="center" vertical="center" wrapText="1"/>
    </xf>
    <xf numFmtId="170" fontId="223" fillId="0" borderId="70" xfId="18664" quotePrefix="1" applyNumberFormat="1" applyFont="1" applyBorder="1" applyAlignment="1">
      <alignment horizontal="center" vertical="center"/>
    </xf>
    <xf numFmtId="170" fontId="223" fillId="0" borderId="71" xfId="18664" quotePrefix="1" applyNumberFormat="1" applyFont="1" applyBorder="1" applyAlignment="1">
      <alignment horizontal="center" vertical="center"/>
    </xf>
    <xf numFmtId="0" fontId="40" fillId="3" borderId="3" xfId="0" quotePrefix="1" applyFont="1" applyFill="1" applyBorder="1" applyAlignment="1">
      <alignment vertical="top"/>
    </xf>
    <xf numFmtId="0" fontId="247" fillId="3" borderId="1" xfId="1" applyFont="1" applyFill="1" applyBorder="1"/>
    <xf numFmtId="0" fontId="40" fillId="3" borderId="73" xfId="0" applyFont="1" applyFill="1" applyBorder="1" applyAlignment="1">
      <alignment horizontal="center"/>
    </xf>
    <xf numFmtId="0" fontId="40" fillId="3" borderId="74" xfId="0" applyFont="1" applyFill="1" applyBorder="1" applyAlignment="1">
      <alignment horizontal="center"/>
    </xf>
    <xf numFmtId="171" fontId="41" fillId="0" borderId="84" xfId="53505" applyNumberFormat="1" applyFont="1" applyBorder="1" applyAlignment="1">
      <alignment horizontal="center" vertical="center"/>
    </xf>
    <xf numFmtId="171" fontId="41" fillId="0" borderId="85" xfId="53505" applyNumberFormat="1" applyFont="1" applyBorder="1" applyAlignment="1">
      <alignment horizontal="center" vertical="center"/>
    </xf>
    <xf numFmtId="171" fontId="41" fillId="0" borderId="5" xfId="53505" applyNumberFormat="1" applyFont="1" applyBorder="1" applyAlignment="1">
      <alignment horizontal="center" vertical="center"/>
    </xf>
    <xf numFmtId="0" fontId="41" fillId="0" borderId="5" xfId="53505" applyNumberFormat="1" applyFont="1" applyBorder="1" applyAlignment="1">
      <alignment horizontal="center" vertical="center"/>
    </xf>
    <xf numFmtId="173" fontId="41" fillId="0" borderId="5" xfId="14" quotePrefix="1" applyNumberFormat="1" applyFont="1" applyBorder="1" applyAlignment="1">
      <alignment horizontal="center" vertical="center"/>
    </xf>
    <xf numFmtId="173" fontId="41" fillId="0" borderId="74" xfId="14" quotePrefix="1" applyNumberFormat="1" applyFont="1" applyBorder="1" applyAlignment="1">
      <alignment horizontal="center" vertical="center"/>
    </xf>
    <xf numFmtId="0" fontId="42" fillId="0" borderId="6" xfId="0" applyFont="1" applyBorder="1" applyAlignment="1">
      <alignment vertical="center"/>
    </xf>
    <xf numFmtId="171" fontId="42" fillId="0" borderId="8" xfId="53505" applyNumberFormat="1" applyFont="1" applyBorder="1" applyAlignment="1">
      <alignment horizontal="center" vertical="center"/>
    </xf>
    <xf numFmtId="171" fontId="42" fillId="0" borderId="9" xfId="53505" applyNumberFormat="1" applyFont="1" applyBorder="1" applyAlignment="1">
      <alignment horizontal="center" vertical="center"/>
    </xf>
    <xf numFmtId="0" fontId="42" fillId="0" borderId="0" xfId="0" applyFont="1" applyAlignment="1">
      <alignment vertical="center"/>
    </xf>
    <xf numFmtId="173" fontId="42" fillId="0" borderId="0" xfId="14" applyNumberFormat="1" applyFont="1" applyAlignment="1">
      <alignment vertical="center"/>
    </xf>
    <xf numFmtId="171" fontId="42" fillId="0" borderId="0" xfId="53505" applyNumberFormat="1" applyFont="1" applyAlignment="1">
      <alignment horizontal="center" vertical="center"/>
    </xf>
    <xf numFmtId="0" fontId="41" fillId="0" borderId="68" xfId="0" applyFont="1" applyBorder="1" applyAlignment="1">
      <alignment vertical="center"/>
    </xf>
    <xf numFmtId="0" fontId="41" fillId="0" borderId="1" xfId="0" applyFont="1" applyBorder="1" applyAlignment="1">
      <alignment vertical="center"/>
    </xf>
    <xf numFmtId="171" fontId="41" fillId="0" borderId="73" xfId="53505" applyNumberFormat="1" applyFont="1" applyBorder="1" applyAlignment="1">
      <alignment horizontal="center" vertical="center"/>
    </xf>
    <xf numFmtId="171" fontId="41" fillId="0" borderId="74" xfId="53505" applyNumberFormat="1" applyFont="1" applyBorder="1" applyAlignment="1">
      <alignment horizontal="center" vertical="center"/>
    </xf>
    <xf numFmtId="171" fontId="42" fillId="0" borderId="76" xfId="53505" applyNumberFormat="1" applyFont="1" applyBorder="1" applyAlignment="1">
      <alignment horizontal="center" vertical="center"/>
    </xf>
    <xf numFmtId="173" fontId="41" fillId="0" borderId="5" xfId="14" applyNumberFormat="1" applyFont="1" applyBorder="1" applyAlignment="1">
      <alignment horizontal="center" vertical="center"/>
    </xf>
    <xf numFmtId="174" fontId="40" fillId="0" borderId="4" xfId="14" applyFont="1" applyBorder="1" applyAlignment="1">
      <alignment horizontal="right" vertical="center"/>
    </xf>
    <xf numFmtId="174" fontId="40" fillId="0" borderId="0" xfId="14" applyFont="1" applyAlignment="1">
      <alignment horizontal="right" vertical="center"/>
    </xf>
    <xf numFmtId="0" fontId="41" fillId="0" borderId="4" xfId="0" applyFont="1" applyBorder="1" applyAlignment="1">
      <alignment vertical="center" wrapText="1"/>
    </xf>
    <xf numFmtId="171" fontId="41" fillId="0" borderId="88" xfId="53505" applyNumberFormat="1" applyFont="1" applyBorder="1" applyAlignment="1">
      <alignment horizontal="center" vertical="center"/>
    </xf>
    <xf numFmtId="171" fontId="41" fillId="0" borderId="0" xfId="53505" applyNumberFormat="1" applyFont="1" applyBorder="1" applyAlignment="1">
      <alignment horizontal="center" vertical="center"/>
    </xf>
    <xf numFmtId="0" fontId="41" fillId="0" borderId="0" xfId="53505" applyNumberFormat="1" applyFont="1" applyBorder="1" applyAlignment="1">
      <alignment horizontal="center" vertical="center"/>
    </xf>
    <xf numFmtId="0" fontId="41" fillId="0" borderId="0" xfId="14" quotePrefix="1" applyNumberFormat="1" applyFont="1" applyBorder="1" applyAlignment="1">
      <alignment horizontal="center" vertical="center"/>
    </xf>
    <xf numFmtId="0" fontId="41" fillId="0" borderId="70" xfId="14" quotePrefix="1" applyNumberFormat="1" applyFont="1" applyBorder="1" applyAlignment="1">
      <alignment horizontal="center" vertical="center"/>
    </xf>
    <xf numFmtId="0" fontId="41" fillId="0" borderId="87" xfId="0" applyFont="1" applyBorder="1" applyAlignment="1">
      <alignment vertical="center"/>
    </xf>
    <xf numFmtId="0" fontId="41" fillId="0" borderId="92" xfId="0" applyFont="1" applyBorder="1" applyAlignment="1">
      <alignment vertical="center"/>
    </xf>
    <xf numFmtId="173" fontId="41" fillId="0" borderId="0" xfId="14" applyNumberFormat="1" applyFont="1" applyBorder="1" applyAlignment="1">
      <alignment horizontal="center" vertical="center"/>
    </xf>
    <xf numFmtId="220" fontId="42" fillId="0" borderId="92" xfId="53506" applyNumberFormat="1" applyFont="1" applyFill="1" applyBorder="1" applyAlignment="1">
      <alignment horizontal="center" vertical="center"/>
    </xf>
    <xf numFmtId="220" fontId="42" fillId="0" borderId="70" xfId="53506" applyNumberFormat="1" applyFont="1" applyFill="1" applyBorder="1" applyAlignment="1">
      <alignment horizontal="center" vertical="center"/>
    </xf>
    <xf numFmtId="220" fontId="42" fillId="0" borderId="93" xfId="53506" applyNumberFormat="1" applyFont="1" applyFill="1" applyBorder="1" applyAlignment="1">
      <alignment horizontal="center" vertical="center"/>
    </xf>
    <xf numFmtId="0" fontId="40" fillId="3" borderId="87" xfId="47697" applyFont="1" applyFill="1" applyBorder="1" applyAlignment="1">
      <alignment vertical="center" wrapText="1"/>
    </xf>
    <xf numFmtId="0" fontId="40" fillId="3" borderId="4" xfId="47697" applyFont="1" applyFill="1" applyBorder="1" applyAlignment="1">
      <alignment vertical="center" wrapText="1"/>
    </xf>
    <xf numFmtId="0" fontId="217" fillId="3" borderId="4" xfId="47697" applyFont="1" applyFill="1" applyBorder="1" applyAlignment="1">
      <alignment vertical="center" wrapText="1"/>
    </xf>
    <xf numFmtId="0" fontId="212" fillId="5" borderId="87" xfId="47697" applyFont="1" applyFill="1" applyBorder="1" applyAlignment="1">
      <alignment vertical="center" wrapText="1"/>
    </xf>
    <xf numFmtId="171" fontId="41" fillId="5" borderId="3" xfId="48927" applyNumberFormat="1" applyFont="1" applyFill="1" applyBorder="1" applyAlignment="1">
      <alignment horizontal="center" vertical="center"/>
    </xf>
    <xf numFmtId="0" fontId="212" fillId="5" borderId="4" xfId="47697" applyFont="1" applyFill="1" applyBorder="1" applyAlignment="1">
      <alignment vertical="center" wrapText="1"/>
    </xf>
    <xf numFmtId="0" fontId="212" fillId="5" borderId="92" xfId="47697" applyFont="1" applyFill="1" applyBorder="1" applyAlignment="1">
      <alignment vertical="center" wrapText="1"/>
    </xf>
    <xf numFmtId="171" fontId="41" fillId="5" borderId="1" xfId="48927" applyNumberFormat="1" applyFont="1" applyFill="1" applyBorder="1" applyAlignment="1">
      <alignment horizontal="center" vertical="center"/>
    </xf>
    <xf numFmtId="0" fontId="216" fillId="5" borderId="8" xfId="47697" applyFont="1" applyFill="1" applyBorder="1" applyAlignment="1">
      <alignment vertical="center" wrapText="1"/>
    </xf>
    <xf numFmtId="171" fontId="216" fillId="5" borderId="6" xfId="48927" applyNumberFormat="1" applyFont="1" applyFill="1" applyBorder="1" applyAlignment="1">
      <alignment horizontal="center" vertical="center"/>
    </xf>
    <xf numFmtId="0" fontId="216" fillId="5" borderId="92" xfId="47697" applyFont="1" applyFill="1" applyBorder="1" applyAlignment="1">
      <alignment vertical="center" wrapText="1"/>
    </xf>
    <xf numFmtId="0" fontId="216" fillId="5" borderId="0" xfId="47697" applyFont="1" applyFill="1" applyAlignment="1">
      <alignment vertical="center" wrapText="1"/>
    </xf>
    <xf numFmtId="0" fontId="216" fillId="5" borderId="0" xfId="47697" applyFont="1" applyFill="1" applyAlignment="1">
      <alignment horizontal="center" vertical="center"/>
    </xf>
    <xf numFmtId="9" fontId="216" fillId="5" borderId="0" xfId="48927" applyFont="1" applyFill="1" applyAlignment="1">
      <alignment horizontal="center" vertical="center"/>
    </xf>
    <xf numFmtId="0" fontId="217" fillId="3" borderId="18" xfId="47697" applyFont="1" applyFill="1" applyBorder="1" applyAlignment="1">
      <alignment vertical="center" wrapText="1"/>
    </xf>
    <xf numFmtId="0" fontId="217" fillId="3" borderId="92" xfId="47697" applyFont="1" applyFill="1" applyBorder="1" applyAlignment="1">
      <alignment vertical="center" wrapText="1"/>
    </xf>
    <xf numFmtId="0" fontId="43" fillId="5" borderId="0" xfId="47697" applyFont="1" applyFill="1" applyAlignment="1">
      <alignment wrapText="1"/>
    </xf>
    <xf numFmtId="0" fontId="43" fillId="5" borderId="0" xfId="47697" applyFont="1" applyFill="1"/>
    <xf numFmtId="0" fontId="36" fillId="5" borderId="0" xfId="0" applyFont="1" applyFill="1" applyAlignment="1">
      <alignment vertical="center"/>
    </xf>
    <xf numFmtId="0" fontId="42" fillId="5" borderId="0" xfId="0" applyFont="1" applyFill="1" applyAlignment="1">
      <alignment vertical="center"/>
    </xf>
    <xf numFmtId="171" fontId="41" fillId="5" borderId="0" xfId="48927" applyNumberFormat="1" applyFont="1" applyFill="1" applyAlignment="1">
      <alignment horizontal="center" vertical="center"/>
    </xf>
    <xf numFmtId="0" fontId="40" fillId="3" borderId="89" xfId="47697" applyFont="1" applyFill="1" applyBorder="1" applyAlignment="1">
      <alignment horizontal="center"/>
    </xf>
    <xf numFmtId="0" fontId="43" fillId="0" borderId="0" xfId="47697" applyFont="1" applyAlignment="1">
      <alignment wrapText="1"/>
    </xf>
    <xf numFmtId="0" fontId="40" fillId="3" borderId="93" xfId="47697" applyFont="1" applyFill="1" applyBorder="1" applyAlignment="1">
      <alignment horizontal="center"/>
    </xf>
    <xf numFmtId="171" fontId="216" fillId="5" borderId="0" xfId="48927" applyNumberFormat="1" applyFont="1" applyFill="1" applyAlignment="1">
      <alignment horizontal="center" vertical="center"/>
    </xf>
    <xf numFmtId="0" fontId="223" fillId="5" borderId="87" xfId="47697" applyFont="1" applyFill="1" applyBorder="1" applyAlignment="1">
      <alignment wrapText="1"/>
    </xf>
    <xf numFmtId="10" fontId="212" fillId="5" borderId="87" xfId="48978" applyNumberFormat="1" applyFont="1" applyFill="1" applyBorder="1" applyAlignment="1">
      <alignment horizontal="center" vertical="center"/>
    </xf>
    <xf numFmtId="10" fontId="212" fillId="5" borderId="89" xfId="48978" applyNumberFormat="1" applyFont="1" applyFill="1" applyBorder="1" applyAlignment="1">
      <alignment horizontal="center" vertical="center"/>
    </xf>
    <xf numFmtId="176" fontId="43" fillId="5" borderId="86" xfId="48927" applyNumberFormat="1" applyFont="1" applyFill="1" applyBorder="1" applyAlignment="1">
      <alignment horizontal="center"/>
    </xf>
    <xf numFmtId="176" fontId="43" fillId="5" borderId="0" xfId="48927" applyNumberFormat="1" applyFont="1" applyFill="1" applyAlignment="1">
      <alignment horizontal="right"/>
    </xf>
    <xf numFmtId="0" fontId="216" fillId="5" borderId="4" xfId="47697" applyFont="1" applyFill="1" applyBorder="1" applyAlignment="1">
      <alignment vertical="center" wrapText="1"/>
    </xf>
    <xf numFmtId="10" fontId="212" fillId="5" borderId="4" xfId="48927" applyNumberFormat="1" applyFont="1" applyFill="1" applyBorder="1" applyAlignment="1">
      <alignment horizontal="center" vertical="center"/>
    </xf>
    <xf numFmtId="10" fontId="212" fillId="5" borderId="5" xfId="48927" applyNumberFormat="1" applyFont="1" applyFill="1" applyBorder="1" applyAlignment="1">
      <alignment horizontal="center" vertical="center"/>
    </xf>
    <xf numFmtId="176" fontId="43" fillId="5" borderId="3" xfId="48927" applyNumberFormat="1" applyFont="1" applyFill="1" applyBorder="1" applyAlignment="1">
      <alignment horizontal="center"/>
    </xf>
    <xf numFmtId="0" fontId="223" fillId="5" borderId="92" xfId="47697" applyFont="1" applyFill="1" applyBorder="1" applyAlignment="1">
      <alignment wrapText="1"/>
    </xf>
    <xf numFmtId="10" fontId="212" fillId="5" borderId="92" xfId="48978" applyNumberFormat="1" applyFont="1" applyFill="1" applyBorder="1" applyAlignment="1">
      <alignment horizontal="center" vertical="center"/>
    </xf>
    <xf numFmtId="10" fontId="212" fillId="5" borderId="93" xfId="48978" applyNumberFormat="1" applyFont="1" applyFill="1" applyBorder="1" applyAlignment="1">
      <alignment horizontal="center" vertical="center"/>
    </xf>
    <xf numFmtId="176" fontId="43" fillId="5" borderId="1" xfId="48927" applyNumberFormat="1" applyFont="1" applyFill="1" applyBorder="1" applyAlignment="1">
      <alignment horizontal="center"/>
    </xf>
    <xf numFmtId="170" fontId="43" fillId="5" borderId="0" xfId="49857" applyFont="1" applyFill="1" applyAlignment="1">
      <alignment horizontal="right"/>
    </xf>
    <xf numFmtId="0" fontId="43" fillId="0" borderId="0" xfId="47697" applyFont="1"/>
    <xf numFmtId="10" fontId="212" fillId="5" borderId="0" xfId="48978" applyNumberFormat="1" applyFont="1" applyFill="1" applyAlignment="1">
      <alignment horizontal="center" vertical="center"/>
    </xf>
    <xf numFmtId="10" fontId="43" fillId="5" borderId="0" xfId="48927" applyNumberFormat="1" applyFont="1" applyFill="1"/>
    <xf numFmtId="171" fontId="41" fillId="5" borderId="86" xfId="48927" applyNumberFormat="1" applyFont="1" applyFill="1" applyBorder="1" applyAlignment="1">
      <alignment horizontal="center" vertical="center"/>
    </xf>
    <xf numFmtId="164" fontId="43" fillId="0" borderId="0" xfId="47697" applyNumberFormat="1" applyFont="1"/>
    <xf numFmtId="171" fontId="43" fillId="0" borderId="0" xfId="48927" applyNumberFormat="1" applyFont="1" applyAlignment="1">
      <alignment horizontal="center"/>
    </xf>
    <xf numFmtId="171" fontId="42" fillId="5" borderId="6" xfId="48927" applyNumberFormat="1" applyFont="1" applyFill="1" applyBorder="1" applyAlignment="1">
      <alignment horizontal="center" vertical="center"/>
    </xf>
    <xf numFmtId="171" fontId="41" fillId="5" borderId="5" xfId="48927" applyNumberFormat="1" applyFont="1" applyFill="1" applyBorder="1" applyAlignment="1">
      <alignment horizontal="center" vertical="center"/>
    </xf>
    <xf numFmtId="17" fontId="40" fillId="3" borderId="86" xfId="47697" applyNumberFormat="1" applyFont="1" applyFill="1" applyBorder="1" applyAlignment="1">
      <alignment horizontal="center" vertical="center"/>
    </xf>
    <xf numFmtId="17" fontId="40" fillId="3" borderId="3" xfId="47697" applyNumberFormat="1" applyFont="1" applyFill="1" applyBorder="1" applyAlignment="1">
      <alignment horizontal="center" vertical="center"/>
    </xf>
    <xf numFmtId="17" fontId="40" fillId="3" borderId="1" xfId="47697" applyNumberFormat="1" applyFont="1" applyFill="1" applyBorder="1" applyAlignment="1">
      <alignment horizontal="center" vertical="center"/>
    </xf>
    <xf numFmtId="171" fontId="212" fillId="5" borderId="86" xfId="48927" applyNumberFormat="1" applyFont="1" applyFill="1" applyBorder="1" applyAlignment="1">
      <alignment horizontal="center" vertical="center"/>
    </xf>
    <xf numFmtId="171" fontId="212" fillId="5" borderId="3" xfId="48927" applyNumberFormat="1" applyFont="1" applyFill="1" applyBorder="1" applyAlignment="1">
      <alignment horizontal="center" vertical="center"/>
    </xf>
    <xf numFmtId="171" fontId="216" fillId="5" borderId="9" xfId="48927" applyNumberFormat="1" applyFont="1" applyFill="1" applyBorder="1" applyAlignment="1">
      <alignment horizontal="center" vertical="center"/>
    </xf>
    <xf numFmtId="171" fontId="216" fillId="5" borderId="93" xfId="48927" applyNumberFormat="1" applyFont="1" applyFill="1" applyBorder="1" applyAlignment="1">
      <alignment horizontal="center" vertical="center"/>
    </xf>
    <xf numFmtId="0" fontId="223" fillId="0" borderId="0" xfId="0" applyFont="1" applyAlignment="1">
      <alignment horizontal="center"/>
    </xf>
    <xf numFmtId="17" fontId="40" fillId="5" borderId="0" xfId="47697" applyNumberFormat="1" applyFont="1" applyFill="1" applyAlignment="1">
      <alignment horizontal="center" vertical="center"/>
    </xf>
    <xf numFmtId="0" fontId="42" fillId="0" borderId="0" xfId="53507" applyFont="1" applyAlignment="1">
      <alignment vertical="center"/>
    </xf>
    <xf numFmtId="0" fontId="223" fillId="0" borderId="86" xfId="47697" applyFont="1" applyBorder="1" applyAlignment="1">
      <alignment wrapText="1"/>
    </xf>
    <xf numFmtId="10" fontId="212" fillId="0" borderId="87" xfId="48978" applyNumberFormat="1" applyFont="1" applyBorder="1" applyAlignment="1">
      <alignment horizontal="center" vertical="center"/>
    </xf>
    <xf numFmtId="10" fontId="212" fillId="0" borderId="89" xfId="48978" applyNumberFormat="1" applyFont="1" applyBorder="1" applyAlignment="1">
      <alignment horizontal="center" vertical="center"/>
    </xf>
    <xf numFmtId="203" fontId="212" fillId="5" borderId="86" xfId="49857" applyNumberFormat="1" applyFont="1" applyFill="1" applyBorder="1" applyAlignment="1">
      <alignment horizontal="center" vertical="center"/>
    </xf>
    <xf numFmtId="0" fontId="223" fillId="0" borderId="3" xfId="47697" applyFont="1" applyBorder="1" applyAlignment="1">
      <alignment wrapText="1"/>
    </xf>
    <xf numFmtId="10" fontId="212" fillId="0" borderId="4" xfId="48978" applyNumberFormat="1" applyFont="1" applyBorder="1" applyAlignment="1">
      <alignment horizontal="center" vertical="center"/>
    </xf>
    <xf numFmtId="10" fontId="212" fillId="0" borderId="5" xfId="48978" applyNumberFormat="1" applyFont="1" applyBorder="1" applyAlignment="1">
      <alignment horizontal="center" vertical="center"/>
    </xf>
    <xf numFmtId="203" fontId="212" fillId="5" borderId="3" xfId="49857" applyNumberFormat="1" applyFont="1" applyFill="1" applyBorder="1" applyAlignment="1">
      <alignment horizontal="center" vertical="center"/>
    </xf>
    <xf numFmtId="0" fontId="223" fillId="0" borderId="1" xfId="47697" applyFont="1" applyBorder="1" applyAlignment="1">
      <alignment wrapText="1"/>
    </xf>
    <xf numFmtId="10" fontId="212" fillId="0" borderId="92" xfId="48978" applyNumberFormat="1" applyFont="1" applyBorder="1" applyAlignment="1">
      <alignment horizontal="center" vertical="center"/>
    </xf>
    <xf numFmtId="10" fontId="212" fillId="0" borderId="93" xfId="48978" applyNumberFormat="1" applyFont="1" applyBorder="1" applyAlignment="1">
      <alignment horizontal="center" vertical="center"/>
    </xf>
    <xf numFmtId="203" fontId="212" fillId="5" borderId="1" xfId="49857" applyNumberFormat="1" applyFont="1" applyFill="1" applyBorder="1" applyAlignment="1">
      <alignment horizontal="center" vertical="center"/>
    </xf>
    <xf numFmtId="0" fontId="43" fillId="5" borderId="0" xfId="47697" applyFont="1" applyFill="1" applyAlignment="1">
      <alignment horizontal="center"/>
    </xf>
    <xf numFmtId="3" fontId="42" fillId="0" borderId="0" xfId="0" applyNumberFormat="1" applyFont="1" applyAlignment="1">
      <alignment horizontal="center" vertical="center" wrapText="1"/>
    </xf>
    <xf numFmtId="171" fontId="42" fillId="5" borderId="0" xfId="48927" applyNumberFormat="1" applyFont="1" applyFill="1" applyAlignment="1">
      <alignment horizontal="center" vertical="center" wrapText="1"/>
    </xf>
    <xf numFmtId="10" fontId="42" fillId="0" borderId="8" xfId="48927" applyNumberFormat="1" applyFont="1" applyBorder="1" applyAlignment="1">
      <alignment horizontal="center" vertical="center"/>
    </xf>
    <xf numFmtId="10" fontId="42" fillId="0" borderId="7" xfId="48927" applyNumberFormat="1" applyFont="1" applyBorder="1" applyAlignment="1">
      <alignment horizontal="center" vertical="center"/>
    </xf>
    <xf numFmtId="10" fontId="42" fillId="0" borderId="9" xfId="48927" applyNumberFormat="1" applyFont="1" applyBorder="1" applyAlignment="1">
      <alignment horizontal="center" vertical="center"/>
    </xf>
    <xf numFmtId="171" fontId="41" fillId="5" borderId="89" xfId="48927" applyNumberFormat="1" applyFont="1" applyFill="1" applyBorder="1" applyAlignment="1">
      <alignment horizontal="center" vertical="center"/>
    </xf>
    <xf numFmtId="10" fontId="216" fillId="5" borderId="8" xfId="48927" applyNumberFormat="1" applyFont="1" applyFill="1" applyBorder="1" applyAlignment="1">
      <alignment horizontal="center" vertical="center"/>
    </xf>
    <xf numFmtId="10" fontId="216" fillId="5" borderId="7" xfId="48927" applyNumberFormat="1" applyFont="1" applyFill="1" applyBorder="1" applyAlignment="1">
      <alignment horizontal="center" vertical="center"/>
    </xf>
    <xf numFmtId="10" fontId="216" fillId="5" borderId="9" xfId="48927" applyNumberFormat="1" applyFont="1" applyFill="1" applyBorder="1" applyAlignment="1">
      <alignment horizontal="center" vertical="center"/>
    </xf>
    <xf numFmtId="203" fontId="216" fillId="5" borderId="9" xfId="49857" applyNumberFormat="1" applyFont="1" applyFill="1" applyBorder="1" applyAlignment="1">
      <alignment horizontal="center" vertical="center"/>
    </xf>
    <xf numFmtId="203" fontId="216" fillId="5" borderId="6" xfId="49857" applyNumberFormat="1" applyFont="1" applyFill="1" applyBorder="1" applyAlignment="1">
      <alignment horizontal="center" vertical="center"/>
    </xf>
    <xf numFmtId="171" fontId="212" fillId="5" borderId="5" xfId="48927" applyNumberFormat="1" applyFont="1" applyFill="1" applyBorder="1" applyAlignment="1">
      <alignment horizontal="center" vertical="center"/>
    </xf>
    <xf numFmtId="205" fontId="216" fillId="5" borderId="6" xfId="49857" applyNumberFormat="1" applyFont="1" applyFill="1" applyBorder="1" applyAlignment="1">
      <alignment horizontal="center" vertical="center"/>
    </xf>
    <xf numFmtId="0" fontId="233" fillId="4" borderId="84" xfId="0" applyFont="1" applyFill="1" applyBorder="1" applyAlignment="1">
      <alignment horizontal="left" vertical="center"/>
    </xf>
    <xf numFmtId="0" fontId="41" fillId="0" borderId="84" xfId="0" applyFont="1" applyBorder="1" applyAlignment="1">
      <alignment horizontal="left" vertical="center" wrapText="1" readingOrder="1"/>
    </xf>
    <xf numFmtId="0" fontId="41" fillId="0" borderId="4" xfId="0" applyFont="1" applyBorder="1" applyAlignment="1">
      <alignment horizontal="left" vertical="center" wrapText="1" readingOrder="1"/>
    </xf>
    <xf numFmtId="3" fontId="41" fillId="0" borderId="4" xfId="0" applyNumberFormat="1" applyFont="1" applyBorder="1" applyAlignment="1">
      <alignment horizontal="center" vertical="center" wrapText="1" readingOrder="1"/>
    </xf>
    <xf numFmtId="3" fontId="41" fillId="0" borderId="0" xfId="0" applyNumberFormat="1" applyFont="1" applyAlignment="1">
      <alignment horizontal="center" vertical="center" wrapText="1" readingOrder="1"/>
    </xf>
    <xf numFmtId="0" fontId="41" fillId="0" borderId="73" xfId="0" applyFont="1" applyBorder="1" applyAlignment="1">
      <alignment horizontal="left" vertical="center" wrapText="1" readingOrder="1"/>
    </xf>
    <xf numFmtId="0" fontId="41" fillId="0" borderId="8" xfId="0" applyFont="1" applyBorder="1" applyAlignment="1">
      <alignment horizontal="left" vertical="center" wrapText="1" readingOrder="1"/>
    </xf>
    <xf numFmtId="171" fontId="41" fillId="0" borderId="4" xfId="0" applyNumberFormat="1" applyFont="1" applyBorder="1" applyAlignment="1">
      <alignment horizontal="center" vertical="center" wrapText="1" readingOrder="1"/>
    </xf>
    <xf numFmtId="171" fontId="41" fillId="0" borderId="0" xfId="0" applyNumberFormat="1" applyFont="1" applyAlignment="1">
      <alignment horizontal="center" vertical="center" wrapText="1" readingOrder="1"/>
    </xf>
    <xf numFmtId="0" fontId="218" fillId="0" borderId="0" xfId="0" applyFont="1" applyAlignment="1">
      <alignment horizontal="left" vertical="center" readingOrder="1"/>
    </xf>
    <xf numFmtId="0" fontId="41" fillId="0" borderId="0" xfId="0" applyFont="1" applyAlignment="1">
      <alignment horizontal="left" vertical="center" readingOrder="1"/>
    </xf>
    <xf numFmtId="224" fontId="41" fillId="0" borderId="87" xfId="53506" applyNumberFormat="1" applyFont="1" applyFill="1" applyBorder="1" applyAlignment="1">
      <alignment horizontal="center" vertical="center"/>
    </xf>
    <xf numFmtId="224" fontId="41" fillId="0" borderId="88" xfId="53506" applyNumberFormat="1" applyFont="1" applyFill="1" applyBorder="1" applyAlignment="1">
      <alignment horizontal="center" vertical="center"/>
    </xf>
    <xf numFmtId="224" fontId="41" fillId="0" borderId="4" xfId="53506" applyNumberFormat="1" applyFont="1" applyFill="1" applyBorder="1" applyAlignment="1">
      <alignment horizontal="center" vertical="center"/>
    </xf>
    <xf numFmtId="224" fontId="41" fillId="0" borderId="0" xfId="53506" applyNumberFormat="1" applyFont="1" applyFill="1" applyBorder="1" applyAlignment="1">
      <alignment horizontal="center" vertical="center"/>
    </xf>
    <xf numFmtId="224" fontId="41" fillId="0" borderId="92" xfId="53506" applyNumberFormat="1" applyFont="1" applyFill="1" applyBorder="1" applyAlignment="1">
      <alignment horizontal="center" vertical="center"/>
    </xf>
    <xf numFmtId="224" fontId="41" fillId="0" borderId="70" xfId="53506" applyNumberFormat="1" applyFont="1" applyFill="1" applyBorder="1" applyAlignment="1">
      <alignment horizontal="center" vertical="center"/>
    </xf>
    <xf numFmtId="171" fontId="41" fillId="0" borderId="87" xfId="53496" applyNumberFormat="1" applyFont="1" applyFill="1" applyBorder="1" applyAlignment="1">
      <alignment horizontal="center" vertical="center"/>
    </xf>
    <xf numFmtId="171" fontId="41" fillId="0" borderId="88" xfId="53496" applyNumberFormat="1" applyFont="1" applyFill="1" applyBorder="1" applyAlignment="1">
      <alignment horizontal="center" vertical="center"/>
    </xf>
    <xf numFmtId="224" fontId="41" fillId="123" borderId="89" xfId="53506" applyNumberFormat="1" applyFont="1" applyFill="1" applyBorder="1" applyAlignment="1">
      <alignment horizontal="center" vertical="center"/>
    </xf>
    <xf numFmtId="224" fontId="41" fillId="123" borderId="5" xfId="53506" applyNumberFormat="1" applyFont="1" applyFill="1" applyBorder="1" applyAlignment="1">
      <alignment horizontal="center" vertical="center"/>
    </xf>
    <xf numFmtId="224" fontId="41" fillId="123" borderId="93" xfId="53506" applyNumberFormat="1" applyFont="1" applyFill="1" applyBorder="1" applyAlignment="1">
      <alignment horizontal="center" vertical="center"/>
    </xf>
    <xf numFmtId="171" fontId="41" fillId="123" borderId="89" xfId="53496" applyNumberFormat="1" applyFont="1" applyFill="1" applyBorder="1" applyAlignment="1">
      <alignment horizontal="center" vertical="center"/>
    </xf>
    <xf numFmtId="3" fontId="41" fillId="123" borderId="5" xfId="0" applyNumberFormat="1" applyFont="1" applyFill="1" applyBorder="1" applyAlignment="1">
      <alignment horizontal="center" vertical="center" wrapText="1" readingOrder="1"/>
    </xf>
    <xf numFmtId="171" fontId="41" fillId="123" borderId="5" xfId="0" applyNumberFormat="1" applyFont="1" applyFill="1" applyBorder="1" applyAlignment="1">
      <alignment horizontal="center" vertical="center" wrapText="1" readingOrder="1"/>
    </xf>
    <xf numFmtId="0" fontId="43" fillId="3" borderId="18" xfId="0" applyFont="1" applyFill="1" applyBorder="1"/>
    <xf numFmtId="49" fontId="40" fillId="3" borderId="0" xfId="0" applyNumberFormat="1" applyFont="1" applyFill="1" applyAlignment="1">
      <alignment horizontal="center" vertical="center" wrapText="1"/>
    </xf>
    <xf numFmtId="0" fontId="40" fillId="3" borderId="5" xfId="0" applyFont="1" applyFill="1" applyBorder="1" applyAlignment="1">
      <alignment horizontal="center" vertical="center" wrapText="1"/>
    </xf>
    <xf numFmtId="0" fontId="212" fillId="0" borderId="4" xfId="0" applyFont="1" applyBorder="1"/>
    <xf numFmtId="0" fontId="41" fillId="2" borderId="4" xfId="0" applyFont="1" applyFill="1" applyBorder="1" applyAlignment="1">
      <alignment horizontal="center"/>
    </xf>
    <xf numFmtId="0" fontId="41" fillId="2" borderId="0" xfId="0" applyFont="1" applyFill="1" applyAlignment="1">
      <alignment horizontal="center"/>
    </xf>
    <xf numFmtId="0" fontId="212" fillId="0" borderId="18" xfId="0" applyFont="1" applyBorder="1"/>
    <xf numFmtId="0" fontId="216" fillId="0" borderId="69" xfId="0" applyFont="1" applyBorder="1"/>
    <xf numFmtId="49" fontId="40" fillId="3" borderId="13" xfId="0" applyNumberFormat="1" applyFont="1" applyFill="1" applyBorder="1" applyAlignment="1">
      <alignment horizontal="center" vertical="center" wrapText="1"/>
    </xf>
    <xf numFmtId="0" fontId="40" fillId="3" borderId="19" xfId="0" applyFont="1" applyFill="1" applyBorder="1" applyAlignment="1">
      <alignment horizontal="center" vertical="center" wrapText="1"/>
    </xf>
    <xf numFmtId="17" fontId="43" fillId="0" borderId="0" xfId="0" applyNumberFormat="1" applyFont="1"/>
    <xf numFmtId="0" fontId="233" fillId="3" borderId="86" xfId="26" applyFont="1" applyFill="1" applyBorder="1" applyAlignment="1">
      <alignment vertical="top"/>
    </xf>
    <xf numFmtId="0" fontId="42" fillId="0" borderId="4" xfId="28" applyFont="1" applyBorder="1" applyAlignment="1">
      <alignment vertical="center"/>
    </xf>
    <xf numFmtId="0" fontId="41" fillId="0" borderId="8" xfId="28" applyFont="1" applyBorder="1" applyAlignment="1">
      <alignment vertical="center"/>
    </xf>
    <xf numFmtId="171" fontId="41" fillId="0" borderId="8" xfId="27" applyNumberFormat="1" applyFont="1" applyFill="1" applyBorder="1" applyAlignment="1">
      <alignment horizontal="center" vertical="center"/>
    </xf>
    <xf numFmtId="171" fontId="41" fillId="0" borderId="9" xfId="27" applyNumberFormat="1" applyFont="1" applyFill="1" applyBorder="1" applyAlignment="1">
      <alignment horizontal="center" vertical="center"/>
    </xf>
    <xf numFmtId="0" fontId="41" fillId="2" borderId="69" xfId="28" applyFont="1" applyFill="1" applyBorder="1"/>
    <xf numFmtId="171" fontId="41" fillId="0" borderId="71" xfId="27" applyNumberFormat="1" applyFont="1" applyFill="1" applyBorder="1" applyAlignment="1">
      <alignment horizontal="center" vertical="center"/>
    </xf>
    <xf numFmtId="0" fontId="42" fillId="2" borderId="4" xfId="28" applyFont="1" applyFill="1" applyBorder="1"/>
    <xf numFmtId="10" fontId="42" fillId="0" borderId="4" xfId="53496" applyNumberFormat="1" applyFont="1" applyFill="1" applyBorder="1" applyAlignment="1">
      <alignment horizontal="center" vertical="center"/>
    </xf>
    <xf numFmtId="0" fontId="42" fillId="2" borderId="3" xfId="28" applyFont="1" applyFill="1" applyBorder="1" applyAlignment="1">
      <alignment vertical="center"/>
    </xf>
    <xf numFmtId="171" fontId="42" fillId="0" borderId="4" xfId="27" applyNumberFormat="1" applyFont="1" applyFill="1" applyBorder="1" applyAlignment="1">
      <alignment horizontal="center" vertical="center"/>
    </xf>
    <xf numFmtId="171" fontId="41" fillId="0" borderId="69" xfId="15" applyNumberFormat="1" applyFont="1" applyBorder="1" applyAlignment="1">
      <alignment horizontal="center"/>
    </xf>
    <xf numFmtId="171" fontId="41" fillId="0" borderId="71" xfId="15" applyNumberFormat="1" applyFont="1" applyBorder="1" applyAlignment="1">
      <alignment horizontal="center"/>
    </xf>
    <xf numFmtId="171" fontId="41" fillId="0" borderId="0" xfId="27" applyNumberFormat="1" applyFont="1" applyFill="1" applyBorder="1" applyAlignment="1">
      <alignment horizontal="center"/>
    </xf>
    <xf numFmtId="10" fontId="42" fillId="0" borderId="0" xfId="53496" applyNumberFormat="1" applyFont="1" applyFill="1" applyBorder="1" applyAlignment="1">
      <alignment horizontal="center" vertical="center"/>
    </xf>
    <xf numFmtId="10" fontId="42" fillId="0" borderId="5" xfId="53496" applyNumberFormat="1" applyFont="1" applyFill="1" applyBorder="1" applyAlignment="1">
      <alignment horizontal="center" vertical="center"/>
    </xf>
    <xf numFmtId="171" fontId="42" fillId="0" borderId="0" xfId="27" applyNumberFormat="1" applyFont="1" applyFill="1" applyBorder="1" applyAlignment="1">
      <alignment horizontal="center" vertical="center"/>
    </xf>
    <xf numFmtId="171" fontId="42" fillId="0" borderId="5" xfId="24" applyNumberFormat="1" applyFont="1" applyFill="1" applyBorder="1" applyAlignment="1">
      <alignment horizontal="center" vertical="center"/>
    </xf>
    <xf numFmtId="171" fontId="41" fillId="0" borderId="70" xfId="15" applyNumberFormat="1" applyFont="1" applyBorder="1" applyAlignment="1">
      <alignment horizontal="center"/>
    </xf>
    <xf numFmtId="1" fontId="40" fillId="3" borderId="70" xfId="24" quotePrefix="1" applyNumberFormat="1" applyFont="1" applyFill="1" applyBorder="1" applyAlignment="1">
      <alignment horizontal="center" vertical="center"/>
    </xf>
    <xf numFmtId="1" fontId="40" fillId="3" borderId="93" xfId="24" quotePrefix="1" applyNumberFormat="1" applyFont="1" applyFill="1" applyBorder="1" applyAlignment="1">
      <alignment horizontal="center" vertical="center"/>
    </xf>
    <xf numFmtId="223" fontId="41" fillId="0" borderId="4" xfId="14" applyNumberFormat="1" applyFont="1" applyFill="1" applyBorder="1" applyAlignment="1">
      <alignment horizontal="center" vertical="center"/>
    </xf>
    <xf numFmtId="223" fontId="41" fillId="0" borderId="0" xfId="14" applyNumberFormat="1" applyFont="1" applyFill="1" applyBorder="1" applyAlignment="1">
      <alignment horizontal="center" vertical="center"/>
    </xf>
    <xf numFmtId="223" fontId="41" fillId="0" borderId="5" xfId="14" applyNumberFormat="1" applyFont="1" applyFill="1" applyBorder="1" applyAlignment="1">
      <alignment horizontal="center" vertical="center"/>
    </xf>
    <xf numFmtId="165" fontId="221" fillId="0" borderId="0" xfId="0" applyNumberFormat="1" applyFont="1"/>
    <xf numFmtId="223" fontId="42" fillId="0" borderId="4" xfId="14" applyNumberFormat="1" applyFont="1" applyFill="1" applyBorder="1" applyAlignment="1">
      <alignment horizontal="center" vertical="center"/>
    </xf>
    <xf numFmtId="223" fontId="42" fillId="0" borderId="0" xfId="14" applyNumberFormat="1" applyFont="1" applyFill="1" applyBorder="1" applyAlignment="1">
      <alignment horizontal="center" vertical="center"/>
    </xf>
    <xf numFmtId="223" fontId="42" fillId="0" borderId="5" xfId="14" applyNumberFormat="1" applyFont="1" applyFill="1" applyBorder="1" applyAlignment="1">
      <alignment horizontal="center" vertical="center"/>
    </xf>
    <xf numFmtId="223" fontId="42" fillId="0" borderId="70" xfId="14" applyNumberFormat="1" applyFont="1" applyFill="1" applyBorder="1" applyAlignment="1">
      <alignment horizontal="center" vertical="center"/>
    </xf>
    <xf numFmtId="223" fontId="42" fillId="0" borderId="93" xfId="14" applyNumberFormat="1" applyFont="1" applyFill="1" applyBorder="1" applyAlignment="1">
      <alignment horizontal="center" vertical="center"/>
    </xf>
    <xf numFmtId="0" fontId="42" fillId="0" borderId="0" xfId="0" applyFont="1" applyAlignment="1">
      <alignment horizontal="center"/>
    </xf>
    <xf numFmtId="49" fontId="40" fillId="3" borderId="0" xfId="11519" quotePrefix="1" applyNumberFormat="1" applyFont="1" applyFill="1" applyBorder="1" applyAlignment="1">
      <alignment horizontal="center"/>
    </xf>
    <xf numFmtId="223" fontId="42" fillId="0" borderId="4" xfId="0" applyNumberFormat="1" applyFont="1" applyBorder="1" applyAlignment="1">
      <alignment horizontal="center" vertical="center"/>
    </xf>
    <xf numFmtId="223" fontId="42" fillId="0" borderId="0" xfId="0" applyNumberFormat="1" applyFont="1" applyAlignment="1">
      <alignment horizontal="center" vertical="center"/>
    </xf>
    <xf numFmtId="223" fontId="41" fillId="0" borderId="4" xfId="0" applyNumberFormat="1" applyFont="1" applyBorder="1" applyAlignment="1">
      <alignment horizontal="center" vertical="center"/>
    </xf>
    <xf numFmtId="223" fontId="41" fillId="0" borderId="0" xfId="0" applyNumberFormat="1" applyFont="1" applyAlignment="1">
      <alignment horizontal="center" vertical="center"/>
    </xf>
    <xf numFmtId="0" fontId="41" fillId="5" borderId="70" xfId="0" applyFont="1" applyFill="1" applyBorder="1"/>
    <xf numFmtId="223" fontId="41" fillId="0" borderId="92" xfId="14" applyNumberFormat="1" applyFont="1" applyFill="1" applyBorder="1" applyAlignment="1">
      <alignment horizontal="center" vertical="center"/>
    </xf>
    <xf numFmtId="223" fontId="41" fillId="0" borderId="70" xfId="14" applyNumberFormat="1" applyFont="1" applyFill="1" applyBorder="1" applyAlignment="1">
      <alignment horizontal="center" vertical="center"/>
    </xf>
    <xf numFmtId="0" fontId="229" fillId="5" borderId="0" xfId="3" applyFont="1" applyFill="1" applyAlignment="1">
      <alignment horizontal="center"/>
    </xf>
    <xf numFmtId="0" fontId="229" fillId="0" borderId="0" xfId="3" applyFont="1"/>
    <xf numFmtId="0" fontId="248" fillId="0" borderId="0" xfId="0" applyFont="1"/>
    <xf numFmtId="0" fontId="229" fillId="0" borderId="0" xfId="3" applyFont="1" applyAlignment="1">
      <alignment horizontal="center"/>
    </xf>
    <xf numFmtId="0" fontId="229" fillId="5" borderId="0" xfId="7828" applyNumberFormat="1" applyFont="1" applyFill="1" applyAlignment="1">
      <alignment horizontal="center" vertical="center"/>
    </xf>
    <xf numFmtId="0" fontId="230" fillId="0" borderId="0" xfId="3" applyFont="1" applyAlignment="1">
      <alignment horizontal="center" vertical="center"/>
    </xf>
    <xf numFmtId="199" fontId="229" fillId="5" borderId="0" xfId="7828" quotePrefix="1" applyNumberFormat="1" applyFont="1" applyFill="1" applyBorder="1" applyAlignment="1">
      <alignment horizontal="left" vertical="center"/>
    </xf>
    <xf numFmtId="49" fontId="230" fillId="3" borderId="92" xfId="3" quotePrefix="1" applyNumberFormat="1" applyFont="1" applyFill="1" applyBorder="1" applyAlignment="1">
      <alignment horizontal="center" vertical="center"/>
    </xf>
    <xf numFmtId="49" fontId="230" fillId="3" borderId="70" xfId="3" quotePrefix="1" applyNumberFormat="1" applyFont="1" applyFill="1" applyBorder="1" applyAlignment="1">
      <alignment horizontal="center" vertical="center"/>
    </xf>
    <xf numFmtId="49" fontId="230" fillId="3" borderId="93" xfId="3" quotePrefix="1" applyNumberFormat="1" applyFont="1" applyFill="1" applyBorder="1" applyAlignment="1">
      <alignment horizontal="center" vertical="center"/>
    </xf>
    <xf numFmtId="14" fontId="225" fillId="3" borderId="92" xfId="37" applyNumberFormat="1" applyFont="1" applyFill="1" applyBorder="1" applyAlignment="1">
      <alignment horizontal="center" vertical="center"/>
    </xf>
    <xf numFmtId="14" fontId="225" fillId="3" borderId="93" xfId="37" applyNumberFormat="1" applyFont="1" applyFill="1" applyBorder="1" applyAlignment="1">
      <alignment horizontal="center" vertical="center"/>
    </xf>
    <xf numFmtId="1" fontId="230" fillId="0" borderId="0" xfId="9396" applyNumberFormat="1" applyFont="1" applyFill="1" applyBorder="1" applyAlignment="1">
      <alignment horizontal="center"/>
    </xf>
    <xf numFmtId="0" fontId="229" fillId="5" borderId="87" xfId="7828" applyNumberFormat="1" applyFont="1" applyFill="1" applyBorder="1" applyAlignment="1">
      <alignment horizontal="left" vertical="center"/>
    </xf>
    <xf numFmtId="173" fontId="221" fillId="5" borderId="87" xfId="7828" applyNumberFormat="1" applyFont="1" applyFill="1" applyBorder="1" applyAlignment="1">
      <alignment horizontal="left" vertical="center"/>
    </xf>
    <xf numFmtId="173" fontId="221" fillId="5" borderId="88" xfId="7828" applyNumberFormat="1" applyFont="1" applyFill="1" applyBorder="1" applyAlignment="1">
      <alignment horizontal="left" vertical="center"/>
    </xf>
    <xf numFmtId="173" fontId="221" fillId="5" borderId="89" xfId="7828" applyNumberFormat="1" applyFont="1" applyFill="1" applyBorder="1" applyAlignment="1">
      <alignment horizontal="left" vertical="center"/>
    </xf>
    <xf numFmtId="173" fontId="221" fillId="0" borderId="0" xfId="7828" applyNumberFormat="1" applyFont="1" applyFill="1" applyBorder="1" applyAlignment="1">
      <alignment horizontal="left" vertical="center"/>
    </xf>
    <xf numFmtId="226" fontId="221" fillId="5" borderId="4" xfId="7828" applyNumberFormat="1" applyFont="1" applyFill="1" applyBorder="1" applyAlignment="1">
      <alignment horizontal="center" vertical="center" wrapText="1"/>
    </xf>
    <xf numFmtId="226" fontId="221" fillId="5" borderId="0" xfId="7828" applyNumberFormat="1" applyFont="1" applyFill="1" applyBorder="1" applyAlignment="1">
      <alignment horizontal="center" vertical="center" wrapText="1"/>
    </xf>
    <xf numFmtId="226" fontId="221" fillId="5" borderId="5" xfId="7828" applyNumberFormat="1" applyFont="1" applyFill="1" applyBorder="1" applyAlignment="1">
      <alignment horizontal="center" vertical="center" wrapText="1"/>
    </xf>
    <xf numFmtId="172" fontId="221" fillId="0" borderId="0" xfId="7828" applyNumberFormat="1" applyFont="1" applyFill="1" applyBorder="1" applyAlignment="1">
      <alignment horizontal="left" vertical="center" wrapText="1"/>
    </xf>
    <xf numFmtId="226" fontId="141" fillId="0" borderId="5" xfId="7828" applyNumberFormat="1" applyFont="1" applyBorder="1" applyAlignment="1">
      <alignment horizontal="center"/>
    </xf>
    <xf numFmtId="0" fontId="222" fillId="5" borderId="4" xfId="0" applyFont="1" applyFill="1" applyBorder="1" applyAlignment="1">
      <alignment horizontal="center"/>
    </xf>
    <xf numFmtId="0" fontId="222" fillId="5" borderId="0" xfId="0" applyFont="1" applyFill="1" applyAlignment="1">
      <alignment horizontal="center"/>
    </xf>
    <xf numFmtId="0" fontId="222" fillId="5" borderId="5" xfId="0" applyFont="1" applyFill="1" applyBorder="1" applyAlignment="1">
      <alignment horizontal="center"/>
    </xf>
    <xf numFmtId="0" fontId="222" fillId="0" borderId="0" xfId="0" applyFont="1" applyAlignment="1">
      <alignment horizontal="left"/>
    </xf>
    <xf numFmtId="226" fontId="229" fillId="5" borderId="4" xfId="7828" applyNumberFormat="1" applyFont="1" applyFill="1" applyBorder="1" applyAlignment="1">
      <alignment horizontal="center" vertical="center" wrapText="1"/>
    </xf>
    <xf numFmtId="226" fontId="229" fillId="5" borderId="0" xfId="7828" applyNumberFormat="1" applyFont="1" applyFill="1" applyBorder="1" applyAlignment="1">
      <alignment horizontal="center" vertical="center" wrapText="1"/>
    </xf>
    <xf numFmtId="226" fontId="249" fillId="0" borderId="5" xfId="7828" applyNumberFormat="1" applyFont="1" applyBorder="1" applyAlignment="1">
      <alignment horizontal="center"/>
    </xf>
    <xf numFmtId="172" fontId="231" fillId="0" borderId="0" xfId="0" applyNumberFormat="1" applyFont="1" applyAlignment="1">
      <alignment horizontal="left"/>
    </xf>
    <xf numFmtId="172" fontId="221" fillId="5" borderId="4" xfId="7828" applyNumberFormat="1" applyFont="1" applyFill="1" applyBorder="1" applyAlignment="1">
      <alignment horizontal="center" vertical="center" wrapText="1"/>
    </xf>
    <xf numFmtId="172" fontId="221" fillId="5" borderId="0" xfId="7828" applyNumberFormat="1" applyFont="1" applyFill="1" applyBorder="1" applyAlignment="1">
      <alignment horizontal="center" vertical="center" wrapText="1"/>
    </xf>
    <xf numFmtId="172" fontId="221" fillId="5" borderId="5" xfId="7828" applyNumberFormat="1" applyFont="1" applyFill="1" applyBorder="1" applyAlignment="1">
      <alignment horizontal="center" vertical="center" wrapText="1"/>
    </xf>
    <xf numFmtId="173" fontId="221" fillId="5" borderId="4" xfId="7828" applyNumberFormat="1" applyFont="1" applyFill="1" applyBorder="1" applyAlignment="1">
      <alignment horizontal="center" vertical="center"/>
    </xf>
    <xf numFmtId="173" fontId="221" fillId="5" borderId="0" xfId="7828" applyNumberFormat="1" applyFont="1" applyFill="1" applyBorder="1" applyAlignment="1">
      <alignment horizontal="center" vertical="center"/>
    </xf>
    <xf numFmtId="173" fontId="221" fillId="5" borderId="5" xfId="7828" applyNumberFormat="1" applyFont="1" applyFill="1" applyBorder="1" applyAlignment="1">
      <alignment horizontal="center" vertical="center"/>
    </xf>
    <xf numFmtId="0" fontId="229" fillId="5" borderId="92" xfId="7828" applyNumberFormat="1" applyFont="1" applyFill="1" applyBorder="1" applyAlignment="1">
      <alignment horizontal="left" vertical="center"/>
    </xf>
    <xf numFmtId="226" fontId="229" fillId="5" borderId="92" xfId="7828" applyNumberFormat="1" applyFont="1" applyFill="1" applyBorder="1" applyAlignment="1">
      <alignment horizontal="center" vertical="center" wrapText="1"/>
    </xf>
    <xf numFmtId="226" fontId="229" fillId="5" borderId="70" xfId="7828" applyNumberFormat="1" applyFont="1" applyFill="1" applyBorder="1" applyAlignment="1">
      <alignment horizontal="center" vertical="center" wrapText="1"/>
    </xf>
    <xf numFmtId="226" fontId="249" fillId="0" borderId="93" xfId="7828" applyNumberFormat="1" applyFont="1" applyBorder="1" applyAlignment="1">
      <alignment horizontal="center"/>
    </xf>
    <xf numFmtId="171" fontId="229" fillId="5" borderId="92" xfId="53496" applyNumberFormat="1" applyFont="1" applyFill="1" applyBorder="1" applyAlignment="1">
      <alignment horizontal="center" vertical="center" wrapText="1"/>
    </xf>
    <xf numFmtId="171" fontId="229" fillId="5" borderId="93" xfId="53496" applyNumberFormat="1" applyFont="1" applyFill="1" applyBorder="1" applyAlignment="1">
      <alignment horizontal="center" vertical="center" wrapText="1"/>
    </xf>
    <xf numFmtId="173" fontId="229" fillId="0" borderId="0" xfId="7828" applyNumberFormat="1" applyFont="1" applyFill="1" applyBorder="1" applyAlignment="1">
      <alignment horizontal="left" vertical="center"/>
    </xf>
    <xf numFmtId="1" fontId="1" fillId="3" borderId="92" xfId="24" quotePrefix="1" applyNumberFormat="1" applyFont="1" applyFill="1" applyBorder="1" applyAlignment="1">
      <alignment horizontal="center" vertical="center"/>
    </xf>
    <xf numFmtId="1" fontId="1" fillId="3" borderId="70" xfId="24" quotePrefix="1" applyNumberFormat="1" applyFont="1" applyFill="1" applyBorder="1" applyAlignment="1">
      <alignment horizontal="center" vertical="center"/>
    </xf>
    <xf numFmtId="173" fontId="221" fillId="5" borderId="87" xfId="7828" applyNumberFormat="1" applyFont="1" applyFill="1" applyBorder="1" applyAlignment="1">
      <alignment vertical="center"/>
    </xf>
    <xf numFmtId="173" fontId="221" fillId="5" borderId="89" xfId="7828" applyNumberFormat="1" applyFont="1" applyFill="1" applyBorder="1" applyAlignment="1">
      <alignment vertical="center"/>
    </xf>
    <xf numFmtId="173" fontId="221" fillId="0" borderId="0" xfId="7828" applyNumberFormat="1" applyFont="1" applyFill="1" applyBorder="1" applyAlignment="1">
      <alignment vertical="center"/>
    </xf>
    <xf numFmtId="173" fontId="229" fillId="0" borderId="0" xfId="7828" applyNumberFormat="1" applyFont="1" applyFill="1" applyBorder="1" applyAlignment="1">
      <alignment vertical="center"/>
    </xf>
    <xf numFmtId="0" fontId="231" fillId="5" borderId="92" xfId="7828" applyNumberFormat="1" applyFont="1" applyFill="1" applyBorder="1" applyAlignment="1">
      <alignment horizontal="left" vertical="center"/>
    </xf>
    <xf numFmtId="171" fontId="221" fillId="5" borderId="92" xfId="53496" applyNumberFormat="1" applyFont="1" applyFill="1" applyBorder="1" applyAlignment="1">
      <alignment horizontal="center" vertical="center" wrapText="1"/>
    </xf>
    <xf numFmtId="171" fontId="221" fillId="5" borderId="93" xfId="53496" applyNumberFormat="1" applyFont="1" applyFill="1" applyBorder="1" applyAlignment="1">
      <alignment horizontal="center" vertical="center" wrapText="1"/>
    </xf>
    <xf numFmtId="10" fontId="229" fillId="0" borderId="0" xfId="53496" applyNumberFormat="1" applyFont="1" applyFill="1" applyBorder="1" applyAlignment="1">
      <alignment vertical="center"/>
    </xf>
    <xf numFmtId="0" fontId="248" fillId="5" borderId="0" xfId="0" applyFont="1" applyFill="1"/>
    <xf numFmtId="10" fontId="229" fillId="0" borderId="8" xfId="53496" applyNumberFormat="1" applyFont="1" applyFill="1" applyBorder="1" applyAlignment="1">
      <alignment horizontal="center" vertical="center"/>
    </xf>
    <xf numFmtId="10" fontId="229" fillId="0" borderId="7" xfId="53496" applyNumberFormat="1" applyFont="1" applyFill="1" applyBorder="1" applyAlignment="1">
      <alignment horizontal="center" vertical="center"/>
    </xf>
    <xf numFmtId="10" fontId="229" fillId="0" borderId="9" xfId="53496" applyNumberFormat="1" applyFont="1" applyFill="1" applyBorder="1" applyAlignment="1">
      <alignment horizontal="center" vertical="center"/>
    </xf>
    <xf numFmtId="0" fontId="41" fillId="0" borderId="89" xfId="0" applyFont="1" applyBorder="1"/>
    <xf numFmtId="227" fontId="41" fillId="5" borderId="4" xfId="14" applyNumberFormat="1" applyFont="1" applyFill="1" applyBorder="1" applyAlignment="1">
      <alignment horizontal="center" vertical="center"/>
    </xf>
    <xf numFmtId="227" fontId="41" fillId="5" borderId="0" xfId="14" applyNumberFormat="1" applyFont="1" applyFill="1" applyBorder="1" applyAlignment="1">
      <alignment horizontal="center" vertical="center"/>
    </xf>
    <xf numFmtId="227" fontId="41" fillId="5" borderId="5" xfId="14" applyNumberFormat="1" applyFont="1" applyFill="1" applyBorder="1" applyAlignment="1">
      <alignment horizontal="center" vertical="center"/>
    </xf>
    <xf numFmtId="171" fontId="41" fillId="5" borderId="0" xfId="15" applyNumberFormat="1" applyFont="1" applyFill="1" applyAlignment="1">
      <alignment horizontal="center"/>
    </xf>
    <xf numFmtId="227" fontId="42" fillId="5" borderId="4" xfId="14" applyNumberFormat="1" applyFont="1" applyFill="1" applyBorder="1" applyAlignment="1">
      <alignment horizontal="center" vertical="center"/>
    </xf>
    <xf numFmtId="227" fontId="42" fillId="5" borderId="0" xfId="14" applyNumberFormat="1" applyFont="1" applyFill="1" applyBorder="1" applyAlignment="1">
      <alignment horizontal="center" vertical="center"/>
    </xf>
    <xf numFmtId="227" fontId="42" fillId="5" borderId="5" xfId="14" applyNumberFormat="1" applyFont="1" applyFill="1" applyBorder="1" applyAlignment="1">
      <alignment horizontal="center" vertical="center"/>
    </xf>
    <xf numFmtId="171" fontId="42" fillId="5" borderId="0" xfId="15" applyNumberFormat="1" applyFont="1" applyFill="1" applyAlignment="1">
      <alignment horizontal="center"/>
    </xf>
    <xf numFmtId="227" fontId="41" fillId="0" borderId="4" xfId="14" applyNumberFormat="1" applyFont="1" applyFill="1" applyBorder="1" applyAlignment="1">
      <alignment horizontal="center" vertical="center"/>
    </xf>
    <xf numFmtId="227" fontId="41" fillId="0" borderId="0" xfId="14" applyNumberFormat="1" applyFont="1" applyFill="1" applyBorder="1" applyAlignment="1">
      <alignment horizontal="center" vertical="center"/>
    </xf>
    <xf numFmtId="227" fontId="41" fillId="0" borderId="5" xfId="14" applyNumberFormat="1" applyFont="1" applyFill="1" applyBorder="1" applyAlignment="1">
      <alignment horizontal="center" vertical="center"/>
    </xf>
    <xf numFmtId="227" fontId="42" fillId="0" borderId="4" xfId="14" applyNumberFormat="1" applyFont="1" applyFill="1" applyBorder="1" applyAlignment="1">
      <alignment horizontal="center" vertical="center"/>
    </xf>
    <xf numFmtId="227" fontId="42" fillId="0" borderId="0" xfId="14" applyNumberFormat="1" applyFont="1" applyFill="1" applyBorder="1" applyAlignment="1">
      <alignment horizontal="center" vertical="center"/>
    </xf>
    <xf numFmtId="227" fontId="42" fillId="0" borderId="5" xfId="14" applyNumberFormat="1" applyFont="1" applyFill="1" applyBorder="1" applyAlignment="1">
      <alignment horizontal="center" vertical="center"/>
    </xf>
    <xf numFmtId="227" fontId="42" fillId="0" borderId="4" xfId="15" applyNumberFormat="1" applyFont="1" applyBorder="1" applyAlignment="1">
      <alignment horizontal="center" vertical="center"/>
    </xf>
    <xf numFmtId="227" fontId="42" fillId="0" borderId="4" xfId="0" applyNumberFormat="1" applyFont="1" applyBorder="1" applyAlignment="1">
      <alignment horizontal="center" vertical="center"/>
    </xf>
    <xf numFmtId="227" fontId="42" fillId="0" borderId="5" xfId="0" applyNumberFormat="1" applyFont="1" applyBorder="1" applyAlignment="1">
      <alignment horizontal="center" vertical="center"/>
    </xf>
    <xf numFmtId="227" fontId="41" fillId="0" borderId="4" xfId="33" applyNumberFormat="1" applyFont="1" applyFill="1" applyBorder="1" applyAlignment="1">
      <alignment horizontal="center" vertical="center"/>
    </xf>
    <xf numFmtId="227" fontId="41" fillId="0" borderId="0" xfId="33" applyNumberFormat="1" applyFont="1" applyFill="1" applyBorder="1" applyAlignment="1">
      <alignment horizontal="center" vertical="center"/>
    </xf>
    <xf numFmtId="227" fontId="41" fillId="0" borderId="5" xfId="33" applyNumberFormat="1" applyFont="1" applyFill="1" applyBorder="1" applyAlignment="1">
      <alignment horizontal="center" vertical="center"/>
    </xf>
    <xf numFmtId="171" fontId="41" fillId="0" borderId="5" xfId="25" applyNumberFormat="1" applyFont="1" applyBorder="1" applyAlignment="1">
      <alignment horizontal="center"/>
    </xf>
    <xf numFmtId="227" fontId="42" fillId="0" borderId="4" xfId="33" applyNumberFormat="1" applyFont="1" applyFill="1" applyBorder="1" applyAlignment="1">
      <alignment horizontal="center" vertical="center"/>
    </xf>
    <xf numFmtId="227" fontId="42" fillId="0" borderId="0" xfId="33" applyNumberFormat="1" applyFont="1" applyFill="1" applyBorder="1" applyAlignment="1">
      <alignment horizontal="center" vertical="center"/>
    </xf>
    <xf numFmtId="227" fontId="42" fillId="0" borderId="5" xfId="33" applyNumberFormat="1" applyFont="1" applyFill="1" applyBorder="1" applyAlignment="1">
      <alignment horizontal="center" vertical="center"/>
    </xf>
    <xf numFmtId="171" fontId="42" fillId="0" borderId="5" xfId="25" applyNumberFormat="1" applyFont="1" applyBorder="1" applyAlignment="1">
      <alignment horizontal="center"/>
    </xf>
    <xf numFmtId="227" fontId="41" fillId="0" borderId="4" xfId="32" applyNumberFormat="1" applyFont="1" applyBorder="1" applyAlignment="1">
      <alignment horizontal="center" vertical="center"/>
    </xf>
    <xf numFmtId="227" fontId="41" fillId="0" borderId="5" xfId="32" applyNumberFormat="1" applyFont="1" applyBorder="1" applyAlignment="1">
      <alignment horizontal="center" vertical="center"/>
    </xf>
    <xf numFmtId="227" fontId="42" fillId="0" borderId="4" xfId="32" applyNumberFormat="1" applyFont="1" applyBorder="1" applyAlignment="1">
      <alignment horizontal="center" vertical="center"/>
    </xf>
    <xf numFmtId="227" fontId="42" fillId="0" borderId="5" xfId="32" applyNumberFormat="1" applyFont="1" applyBorder="1" applyAlignment="1">
      <alignment horizontal="center" vertical="center"/>
    </xf>
    <xf numFmtId="171" fontId="41" fillId="0" borderId="5" xfId="25" applyNumberFormat="1" applyFont="1" applyBorder="1" applyAlignment="1">
      <alignment horizontal="right"/>
    </xf>
    <xf numFmtId="227" fontId="41" fillId="0" borderId="92" xfId="33" applyNumberFormat="1" applyFont="1" applyFill="1" applyBorder="1" applyAlignment="1">
      <alignment horizontal="center" vertical="center"/>
    </xf>
    <xf numFmtId="227" fontId="41" fillId="0" borderId="70" xfId="33" applyNumberFormat="1" applyFont="1" applyFill="1" applyBorder="1" applyAlignment="1">
      <alignment horizontal="center" vertical="center"/>
    </xf>
    <xf numFmtId="227" fontId="41" fillId="0" borderId="93" xfId="33" applyNumberFormat="1" applyFont="1" applyFill="1" applyBorder="1" applyAlignment="1">
      <alignment horizontal="center" vertical="center"/>
    </xf>
    <xf numFmtId="228" fontId="41" fillId="0" borderId="0" xfId="17742" applyNumberFormat="1" applyFont="1" applyFill="1" applyBorder="1" applyAlignment="1">
      <alignment horizontal="center" vertical="center"/>
    </xf>
    <xf numFmtId="0" fontId="42" fillId="0" borderId="0" xfId="0" applyFont="1"/>
    <xf numFmtId="228" fontId="42" fillId="0" borderId="0" xfId="17742" applyNumberFormat="1" applyFont="1" applyFill="1" applyBorder="1" applyAlignment="1">
      <alignment horizontal="center" vertical="center"/>
    </xf>
    <xf numFmtId="228" fontId="42" fillId="0" borderId="70" xfId="17742" applyNumberFormat="1" applyFont="1" applyFill="1" applyBorder="1" applyAlignment="1">
      <alignment horizontal="center" vertical="center"/>
    </xf>
    <xf numFmtId="227" fontId="42" fillId="0" borderId="0" xfId="0" applyNumberFormat="1" applyFont="1" applyAlignment="1">
      <alignment horizontal="center" vertical="center"/>
    </xf>
    <xf numFmtId="227" fontId="41" fillId="0" borderId="0" xfId="32" applyNumberFormat="1" applyFont="1" applyAlignment="1">
      <alignment horizontal="center" vertical="center"/>
    </xf>
    <xf numFmtId="227" fontId="42" fillId="0" borderId="0" xfId="32" applyNumberFormat="1" applyFont="1" applyAlignment="1">
      <alignment horizontal="center" vertical="center"/>
    </xf>
    <xf numFmtId="0" fontId="43" fillId="3" borderId="87" xfId="0" applyFont="1" applyFill="1" applyBorder="1"/>
    <xf numFmtId="0" fontId="43" fillId="3" borderId="88" xfId="0" applyFont="1" applyFill="1" applyBorder="1"/>
    <xf numFmtId="0" fontId="43" fillId="3" borderId="89" xfId="0" applyFont="1" applyFill="1" applyBorder="1"/>
    <xf numFmtId="0" fontId="40" fillId="4" borderId="69" xfId="0" applyFont="1" applyFill="1" applyBorder="1" applyAlignment="1">
      <alignment horizontal="center" vertical="center"/>
    </xf>
    <xf numFmtId="0" fontId="40" fillId="4" borderId="71" xfId="0" applyFont="1" applyFill="1" applyBorder="1" applyAlignment="1">
      <alignment horizontal="center" vertical="center"/>
    </xf>
    <xf numFmtId="0" fontId="41" fillId="2" borderId="66" xfId="0" applyFont="1" applyFill="1" applyBorder="1" applyAlignment="1">
      <alignment horizontal="center"/>
    </xf>
    <xf numFmtId="0" fontId="41" fillId="2" borderId="67" xfId="0" applyFont="1" applyFill="1" applyBorder="1" applyAlignment="1">
      <alignment horizontal="center"/>
    </xf>
    <xf numFmtId="0" fontId="41" fillId="2" borderId="5" xfId="0" applyFont="1" applyFill="1" applyBorder="1"/>
    <xf numFmtId="0" fontId="41" fillId="2" borderId="5" xfId="0" applyFont="1" applyFill="1" applyBorder="1" applyAlignment="1">
      <alignment horizontal="center"/>
    </xf>
    <xf numFmtId="0" fontId="41" fillId="2" borderId="4" xfId="0" applyFont="1" applyFill="1" applyBorder="1"/>
    <xf numFmtId="0" fontId="42" fillId="2" borderId="4" xfId="0" applyFont="1" applyFill="1" applyBorder="1"/>
    <xf numFmtId="0" fontId="42" fillId="2" borderId="0" xfId="0" applyFont="1" applyFill="1"/>
    <xf numFmtId="0" fontId="42" fillId="2" borderId="5" xfId="0" applyFont="1" applyFill="1" applyBorder="1"/>
    <xf numFmtId="171" fontId="41" fillId="0" borderId="0" xfId="25" applyNumberFormat="1" applyFont="1" applyAlignment="1">
      <alignment horizontal="center"/>
    </xf>
    <xf numFmtId="171" fontId="42" fillId="0" borderId="0" xfId="25" applyNumberFormat="1" applyFont="1" applyAlignment="1">
      <alignment horizontal="center"/>
    </xf>
    <xf numFmtId="0" fontId="41" fillId="0" borderId="4" xfId="0" applyFont="1" applyBorder="1" applyAlignment="1">
      <alignment horizontal="left"/>
    </xf>
    <xf numFmtId="171" fontId="41" fillId="0" borderId="0" xfId="25" applyNumberFormat="1" applyFont="1" applyAlignment="1">
      <alignment horizontal="right"/>
    </xf>
    <xf numFmtId="0" fontId="41" fillId="2" borderId="0" xfId="0" applyFont="1" applyFill="1"/>
    <xf numFmtId="0" fontId="41" fillId="2" borderId="71" xfId="0" applyFont="1" applyFill="1" applyBorder="1"/>
    <xf numFmtId="171" fontId="41" fillId="0" borderId="70" xfId="25" applyNumberFormat="1" applyFont="1" applyBorder="1" applyAlignment="1">
      <alignment horizontal="center"/>
    </xf>
    <xf numFmtId="171" fontId="41" fillId="0" borderId="74" xfId="25" applyNumberFormat="1" applyFont="1" applyBorder="1" applyAlignment="1">
      <alignment horizontal="center"/>
    </xf>
    <xf numFmtId="0" fontId="41" fillId="2" borderId="0" xfId="0" quotePrefix="1" applyFont="1" applyFill="1"/>
    <xf numFmtId="0" fontId="41" fillId="6" borderId="87" xfId="13" applyFont="1" applyFill="1" applyBorder="1"/>
    <xf numFmtId="0" fontId="41" fillId="6" borderId="88" xfId="13" applyFont="1" applyFill="1" applyBorder="1"/>
    <xf numFmtId="0" fontId="41" fillId="6" borderId="89" xfId="13" applyFont="1" applyFill="1" applyBorder="1"/>
    <xf numFmtId="228" fontId="41" fillId="0" borderId="4" xfId="17742" applyNumberFormat="1" applyFont="1" applyFill="1" applyBorder="1" applyAlignment="1">
      <alignment horizontal="center" vertical="center"/>
    </xf>
    <xf numFmtId="228" fontId="41" fillId="0" borderId="5" xfId="17742" applyNumberFormat="1" applyFont="1" applyFill="1" applyBorder="1" applyAlignment="1">
      <alignment horizontal="center" vertical="center"/>
    </xf>
    <xf numFmtId="228" fontId="42" fillId="0" borderId="4" xfId="17742" applyNumberFormat="1" applyFont="1" applyFill="1" applyBorder="1" applyAlignment="1">
      <alignment horizontal="center" vertical="center"/>
    </xf>
    <xf numFmtId="228" fontId="42" fillId="0" borderId="5" xfId="17742" applyNumberFormat="1" applyFont="1" applyFill="1" applyBorder="1" applyAlignment="1">
      <alignment horizontal="center" vertical="center"/>
    </xf>
    <xf numFmtId="228" fontId="41" fillId="5" borderId="4" xfId="17742" applyNumberFormat="1" applyFont="1" applyFill="1" applyBorder="1" applyAlignment="1">
      <alignment horizontal="center" vertical="center"/>
    </xf>
    <xf numFmtId="228" fontId="41" fillId="0" borderId="5" xfId="48956" applyNumberFormat="1" applyFont="1" applyFill="1" applyBorder="1" applyAlignment="1">
      <alignment horizontal="center" vertical="center"/>
    </xf>
    <xf numFmtId="228" fontId="42" fillId="5" borderId="4" xfId="17742" applyNumberFormat="1" applyFont="1" applyFill="1" applyBorder="1" applyAlignment="1">
      <alignment horizontal="center" vertical="center"/>
    </xf>
    <xf numFmtId="228" fontId="42" fillId="0" borderId="92" xfId="17742" applyNumberFormat="1" applyFont="1" applyFill="1" applyBorder="1" applyAlignment="1">
      <alignment horizontal="center" vertical="center"/>
    </xf>
    <xf numFmtId="228" fontId="42" fillId="0" borderId="93" xfId="17742" applyNumberFormat="1" applyFont="1" applyFill="1" applyBorder="1" applyAlignment="1">
      <alignment horizontal="center" vertical="center"/>
    </xf>
    <xf numFmtId="0" fontId="236" fillId="0" borderId="0" xfId="1" applyFont="1" applyFill="1" applyBorder="1"/>
    <xf numFmtId="0" fontId="250" fillId="0" borderId="70" xfId="1" applyFont="1" applyFill="1" applyBorder="1"/>
    <xf numFmtId="0" fontId="41" fillId="0" borderId="0" xfId="0" applyFont="1" applyAlignment="1">
      <alignment horizontal="center" vertical="center"/>
    </xf>
    <xf numFmtId="0" fontId="40" fillId="4" borderId="0" xfId="0" applyFont="1" applyFill="1" applyAlignment="1">
      <alignment vertical="center"/>
    </xf>
    <xf numFmtId="0" fontId="217" fillId="4" borderId="0" xfId="0" applyFont="1" applyFill="1" applyAlignment="1">
      <alignment vertical="center"/>
    </xf>
    <xf numFmtId="0" fontId="40" fillId="4" borderId="69" xfId="0" applyFont="1" applyFill="1" applyBorder="1" applyAlignment="1">
      <alignment horizontal="center"/>
    </xf>
    <xf numFmtId="0" fontId="40" fillId="4" borderId="71" xfId="0" applyFont="1" applyFill="1" applyBorder="1" applyAlignment="1">
      <alignment horizontal="center"/>
    </xf>
    <xf numFmtId="0" fontId="42" fillId="2" borderId="87" xfId="0" applyFont="1" applyFill="1" applyBorder="1" applyAlignment="1">
      <alignment horizontal="left"/>
    </xf>
    <xf numFmtId="0" fontId="42" fillId="2" borderId="72" xfId="0" applyFont="1" applyFill="1" applyBorder="1" applyAlignment="1">
      <alignment horizontal="center" vertical="center"/>
    </xf>
    <xf numFmtId="0" fontId="42" fillId="2" borderId="67" xfId="0" applyFont="1" applyFill="1" applyBorder="1" applyAlignment="1">
      <alignment horizontal="center" vertical="center"/>
    </xf>
    <xf numFmtId="0" fontId="41" fillId="2" borderId="4" xfId="0" applyFont="1" applyFill="1" applyBorder="1" applyAlignment="1">
      <alignment horizontal="left" vertical="center"/>
    </xf>
    <xf numFmtId="0" fontId="41" fillId="2" borderId="4" xfId="0" applyFont="1" applyFill="1" applyBorder="1" applyAlignment="1">
      <alignment horizontal="left" indent="1"/>
    </xf>
    <xf numFmtId="0" fontId="41" fillId="2" borderId="4" xfId="0" applyFont="1" applyFill="1" applyBorder="1" applyAlignment="1">
      <alignment horizontal="left" vertical="center" wrapText="1" indent="1"/>
    </xf>
    <xf numFmtId="0" fontId="42" fillId="2" borderId="4" xfId="0" applyFont="1" applyFill="1" applyBorder="1" applyAlignment="1">
      <alignment horizontal="left"/>
    </xf>
    <xf numFmtId="0" fontId="41" fillId="2" borderId="4" xfId="0" applyFont="1" applyFill="1" applyBorder="1" applyAlignment="1">
      <alignment horizontal="left"/>
    </xf>
    <xf numFmtId="0" fontId="42" fillId="2" borderId="4" xfId="0" applyFont="1" applyFill="1" applyBorder="1" applyAlignment="1">
      <alignment horizontal="center"/>
    </xf>
    <xf numFmtId="0" fontId="42" fillId="2" borderId="4" xfId="0" applyFont="1" applyFill="1" applyBorder="1" applyAlignment="1">
      <alignment vertical="center"/>
    </xf>
    <xf numFmtId="0" fontId="42" fillId="2" borderId="92" xfId="0" applyFont="1" applyFill="1" applyBorder="1" applyAlignment="1">
      <alignment horizontal="left"/>
    </xf>
    <xf numFmtId="171" fontId="42" fillId="2" borderId="70" xfId="0" applyNumberFormat="1" applyFont="1" applyFill="1" applyBorder="1" applyAlignment="1">
      <alignment horizontal="center" vertical="center"/>
    </xf>
    <xf numFmtId="171" fontId="42" fillId="2" borderId="71" xfId="0" applyNumberFormat="1" applyFont="1" applyFill="1" applyBorder="1" applyAlignment="1">
      <alignment horizontal="center" vertical="center"/>
    </xf>
    <xf numFmtId="0" fontId="41" fillId="2" borderId="0" xfId="0" applyFont="1" applyFill="1" applyAlignment="1">
      <alignment horizontal="center" vertical="center"/>
    </xf>
    <xf numFmtId="0" fontId="42" fillId="2" borderId="0" xfId="0" applyFont="1" applyFill="1" applyAlignment="1">
      <alignment horizontal="center"/>
    </xf>
    <xf numFmtId="0" fontId="40" fillId="4" borderId="86" xfId="0" applyFont="1" applyFill="1" applyBorder="1" applyAlignment="1">
      <alignment horizontal="center" vertical="top"/>
    </xf>
    <xf numFmtId="0" fontId="42" fillId="2" borderId="0" xfId="0" applyFont="1" applyFill="1" applyAlignment="1">
      <alignment vertical="center"/>
    </xf>
    <xf numFmtId="0" fontId="40" fillId="3" borderId="4" xfId="0" applyFont="1" applyFill="1" applyBorder="1" applyAlignment="1">
      <alignment horizontal="center"/>
    </xf>
    <xf numFmtId="0" fontId="40" fillId="3" borderId="0" xfId="0" applyFont="1" applyFill="1" applyAlignment="1">
      <alignment horizontal="center"/>
    </xf>
    <xf numFmtId="0" fontId="40" fillId="3" borderId="1" xfId="0" applyFont="1" applyFill="1" applyBorder="1" applyAlignment="1">
      <alignment horizontal="center"/>
    </xf>
    <xf numFmtId="0" fontId="41" fillId="2" borderId="87" xfId="0" applyFont="1" applyFill="1" applyBorder="1" applyAlignment="1">
      <alignment vertical="center"/>
    </xf>
    <xf numFmtId="171" fontId="41" fillId="2" borderId="72" xfId="0" applyNumberFormat="1" applyFont="1" applyFill="1" applyBorder="1" applyAlignment="1">
      <alignment horizontal="center" vertical="center"/>
    </xf>
    <xf numFmtId="171" fontId="41" fillId="2" borderId="67" xfId="0" applyNumberFormat="1" applyFont="1" applyFill="1" applyBorder="1" applyAlignment="1">
      <alignment horizontal="center" vertical="center"/>
    </xf>
    <xf numFmtId="0" fontId="41" fillId="2" borderId="4" xfId="0" applyFont="1" applyFill="1" applyBorder="1" applyAlignment="1">
      <alignment horizontal="left" vertical="center" wrapText="1"/>
    </xf>
    <xf numFmtId="171" fontId="42" fillId="5" borderId="5" xfId="48927" applyNumberFormat="1" applyFont="1" applyFill="1" applyBorder="1" applyAlignment="1">
      <alignment horizontal="center" vertical="center"/>
    </xf>
    <xf numFmtId="0" fontId="42" fillId="2" borderId="92" xfId="0" applyFont="1" applyFill="1" applyBorder="1" applyAlignment="1">
      <alignment vertical="center"/>
    </xf>
    <xf numFmtId="171" fontId="42" fillId="5" borderId="93" xfId="48927" applyNumberFormat="1" applyFont="1" applyFill="1" applyBorder="1" applyAlignment="1">
      <alignment horizontal="center" vertical="center"/>
    </xf>
    <xf numFmtId="0" fontId="41" fillId="5" borderId="0" xfId="3" applyFont="1" applyFill="1" applyAlignment="1">
      <alignment vertical="center"/>
    </xf>
    <xf numFmtId="0" fontId="41" fillId="0" borderId="66" xfId="0" applyFont="1" applyBorder="1" applyAlignment="1">
      <alignment vertical="center"/>
    </xf>
    <xf numFmtId="171" fontId="41" fillId="0" borderId="72" xfId="0" applyNumberFormat="1" applyFont="1" applyBorder="1" applyAlignment="1">
      <alignment horizontal="center" vertical="center"/>
    </xf>
    <xf numFmtId="0" fontId="41" fillId="0" borderId="72" xfId="0" applyFont="1" applyBorder="1" applyAlignment="1">
      <alignment horizontal="center" vertical="center"/>
    </xf>
    <xf numFmtId="0" fontId="41" fillId="0" borderId="67" xfId="0" applyFont="1" applyBorder="1" applyAlignment="1">
      <alignment horizontal="center" vertical="center"/>
    </xf>
    <xf numFmtId="171" fontId="41" fillId="0" borderId="88" xfId="48927" applyNumberFormat="1" applyFont="1" applyFill="1" applyBorder="1" applyAlignment="1">
      <alignment horizontal="center" vertical="center"/>
    </xf>
    <xf numFmtId="171" fontId="41" fillId="0" borderId="89" xfId="48927" applyNumberFormat="1" applyFont="1" applyFill="1" applyBorder="1" applyAlignment="1">
      <alignment horizontal="center" vertical="center"/>
    </xf>
    <xf numFmtId="171" fontId="41" fillId="0" borderId="4" xfId="0" applyNumberFormat="1" applyFont="1" applyBorder="1" applyAlignment="1">
      <alignment horizontal="center" vertical="center"/>
    </xf>
    <xf numFmtId="171" fontId="41" fillId="0" borderId="2" xfId="36" applyNumberFormat="1" applyFont="1" applyFill="1" applyBorder="1" applyAlignment="1">
      <alignment horizontal="center" vertical="center"/>
    </xf>
    <xf numFmtId="171" fontId="41" fillId="0" borderId="93" xfId="36" applyNumberFormat="1" applyFont="1" applyFill="1" applyBorder="1" applyAlignment="1">
      <alignment horizontal="center" vertical="center"/>
    </xf>
    <xf numFmtId="10" fontId="41" fillId="0" borderId="93" xfId="48927" quotePrefix="1" applyNumberFormat="1" applyFont="1" applyFill="1" applyBorder="1" applyAlignment="1">
      <alignment horizontal="center" vertical="center"/>
    </xf>
    <xf numFmtId="0" fontId="41" fillId="2" borderId="3" xfId="0" applyFont="1" applyFill="1" applyBorder="1" applyAlignment="1">
      <alignment horizontal="left" vertical="center"/>
    </xf>
    <xf numFmtId="10" fontId="41" fillId="2" borderId="4" xfId="0" applyNumberFormat="1" applyFont="1" applyFill="1" applyBorder="1" applyAlignment="1">
      <alignment horizontal="center" vertical="center"/>
    </xf>
    <xf numFmtId="10" fontId="41" fillId="2" borderId="0" xfId="0" applyNumberFormat="1" applyFont="1" applyFill="1" applyAlignment="1">
      <alignment horizontal="center" vertical="center"/>
    </xf>
    <xf numFmtId="10" fontId="41" fillId="2" borderId="5" xfId="0" applyNumberFormat="1" applyFont="1" applyFill="1" applyBorder="1" applyAlignment="1">
      <alignment horizontal="center" vertical="center"/>
    </xf>
    <xf numFmtId="0" fontId="41" fillId="2" borderId="4" xfId="0" applyFont="1" applyFill="1" applyBorder="1" applyAlignment="1">
      <alignment horizontal="center" vertical="center"/>
    </xf>
    <xf numFmtId="0" fontId="41" fillId="2" borderId="5" xfId="0" applyFont="1" applyFill="1" applyBorder="1" applyAlignment="1">
      <alignment horizontal="center" vertical="center"/>
    </xf>
    <xf numFmtId="3" fontId="41" fillId="2" borderId="69" xfId="0" applyNumberFormat="1" applyFont="1" applyFill="1" applyBorder="1" applyAlignment="1">
      <alignment horizontal="center" vertical="center"/>
    </xf>
    <xf numFmtId="3" fontId="41" fillId="2" borderId="70" xfId="0" applyNumberFormat="1" applyFont="1" applyFill="1" applyBorder="1" applyAlignment="1">
      <alignment horizontal="center" vertical="center"/>
    </xf>
    <xf numFmtId="3" fontId="41" fillId="2" borderId="71" xfId="0" applyNumberFormat="1" applyFont="1" applyFill="1" applyBorder="1" applyAlignment="1">
      <alignment horizontal="center" vertical="center"/>
    </xf>
    <xf numFmtId="0" fontId="41" fillId="2" borderId="70" xfId="0" applyFont="1" applyFill="1" applyBorder="1" applyAlignment="1">
      <alignment horizontal="center" vertical="center"/>
    </xf>
    <xf numFmtId="0" fontId="41" fillId="2" borderId="71" xfId="0" applyFont="1" applyFill="1" applyBorder="1" applyAlignment="1">
      <alignment horizontal="center" vertical="center"/>
    </xf>
    <xf numFmtId="0" fontId="42" fillId="2" borderId="0" xfId="0" applyFont="1" applyFill="1" applyAlignment="1">
      <alignment horizontal="center" vertical="center"/>
    </xf>
    <xf numFmtId="0" fontId="41" fillId="5" borderId="87" xfId="3" applyFont="1" applyFill="1" applyBorder="1" applyAlignment="1">
      <alignment horizontal="center" vertical="center"/>
    </xf>
    <xf numFmtId="1" fontId="42" fillId="5" borderId="88" xfId="9396" applyNumberFormat="1" applyFont="1" applyFill="1" applyBorder="1" applyAlignment="1">
      <alignment horizontal="center" vertical="center"/>
    </xf>
    <xf numFmtId="0" fontId="42" fillId="2" borderId="89" xfId="0" applyFont="1" applyFill="1" applyBorder="1" applyAlignment="1">
      <alignment horizontal="center" vertical="center"/>
    </xf>
    <xf numFmtId="229" fontId="41" fillId="0" borderId="4" xfId="0" applyNumberFormat="1" applyFont="1" applyBorder="1" applyAlignment="1">
      <alignment horizontal="center" vertical="center"/>
    </xf>
    <xf numFmtId="229" fontId="41" fillId="5" borderId="0" xfId="9396" applyNumberFormat="1" applyFont="1" applyFill="1" applyBorder="1" applyAlignment="1">
      <alignment horizontal="center" vertical="center"/>
    </xf>
    <xf numFmtId="229" fontId="41" fillId="2" borderId="5" xfId="0" applyNumberFormat="1" applyFont="1" applyFill="1" applyBorder="1" applyAlignment="1">
      <alignment horizontal="center" vertical="center"/>
    </xf>
    <xf numFmtId="229" fontId="42" fillId="0" borderId="4" xfId="0" applyNumberFormat="1" applyFont="1" applyBorder="1" applyAlignment="1">
      <alignment horizontal="center" vertical="center"/>
    </xf>
    <xf numFmtId="229" fontId="42" fillId="5" borderId="0" xfId="9396" applyNumberFormat="1" applyFont="1" applyFill="1" applyBorder="1" applyAlignment="1">
      <alignment horizontal="center" vertical="center"/>
    </xf>
    <xf numFmtId="229" fontId="42" fillId="2" borderId="5" xfId="0" applyNumberFormat="1" applyFont="1" applyFill="1" applyBorder="1" applyAlignment="1">
      <alignment horizontal="center" vertical="center"/>
    </xf>
    <xf numFmtId="229" fontId="41" fillId="5" borderId="4" xfId="49857" applyNumberFormat="1" applyFont="1" applyFill="1" applyBorder="1" applyAlignment="1">
      <alignment horizontal="center" vertical="center"/>
    </xf>
    <xf numFmtId="229" fontId="41" fillId="5" borderId="0" xfId="49857" applyNumberFormat="1" applyFont="1" applyFill="1" applyBorder="1" applyAlignment="1">
      <alignment horizontal="center" vertical="center"/>
    </xf>
    <xf numFmtId="229" fontId="41" fillId="5" borderId="5" xfId="49857" applyNumberFormat="1" applyFont="1" applyFill="1" applyBorder="1" applyAlignment="1">
      <alignment horizontal="center" vertical="center"/>
    </xf>
    <xf numFmtId="229" fontId="42" fillId="0" borderId="5" xfId="0" applyNumberFormat="1" applyFont="1" applyBorder="1" applyAlignment="1">
      <alignment horizontal="center" vertical="center"/>
    </xf>
    <xf numFmtId="229" fontId="41" fillId="0" borderId="5" xfId="0" applyNumberFormat="1" applyFont="1" applyBorder="1" applyAlignment="1">
      <alignment horizontal="center" vertical="center"/>
    </xf>
    <xf numFmtId="229" fontId="42" fillId="0" borderId="92" xfId="0" applyNumberFormat="1" applyFont="1" applyBorder="1" applyAlignment="1">
      <alignment horizontal="center" vertical="center"/>
    </xf>
    <xf numFmtId="229" fontId="42" fillId="5" borderId="70" xfId="9396" applyNumberFormat="1" applyFont="1" applyFill="1" applyBorder="1" applyAlignment="1">
      <alignment horizontal="center" vertical="center"/>
    </xf>
    <xf numFmtId="229" fontId="42" fillId="2" borderId="93" xfId="0" applyNumberFormat="1" applyFont="1" applyFill="1" applyBorder="1" applyAlignment="1">
      <alignment horizontal="center" vertical="center"/>
    </xf>
    <xf numFmtId="229" fontId="41" fillId="5" borderId="87" xfId="9396" applyNumberFormat="1" applyFont="1" applyFill="1" applyBorder="1" applyAlignment="1">
      <alignment horizontal="center" vertical="center"/>
    </xf>
    <xf numFmtId="229" fontId="41" fillId="5" borderId="88" xfId="9396" applyNumberFormat="1" applyFont="1" applyFill="1" applyBorder="1" applyAlignment="1">
      <alignment horizontal="center" vertical="center"/>
    </xf>
    <xf numFmtId="229" fontId="41" fillId="5" borderId="89" xfId="9396" applyNumberFormat="1" applyFont="1" applyFill="1" applyBorder="1" applyAlignment="1">
      <alignment horizontal="center" vertical="center"/>
    </xf>
    <xf numFmtId="229" fontId="42" fillId="5" borderId="4" xfId="9396" applyNumberFormat="1" applyFont="1" applyFill="1" applyBorder="1" applyAlignment="1">
      <alignment horizontal="center" vertical="center"/>
    </xf>
    <xf numFmtId="229" fontId="42" fillId="5" borderId="0" xfId="49857" applyNumberFormat="1" applyFont="1" applyFill="1" applyBorder="1" applyAlignment="1">
      <alignment horizontal="center" vertical="center"/>
    </xf>
    <xf numFmtId="229" fontId="42" fillId="5" borderId="5" xfId="9396" applyNumberFormat="1" applyFont="1" applyFill="1" applyBorder="1" applyAlignment="1">
      <alignment horizontal="center" vertical="center"/>
    </xf>
    <xf numFmtId="229" fontId="42" fillId="5" borderId="5" xfId="49857" applyNumberFormat="1" applyFont="1" applyFill="1" applyBorder="1" applyAlignment="1">
      <alignment horizontal="center" vertical="center"/>
    </xf>
    <xf numFmtId="229" fontId="41" fillId="5" borderId="4" xfId="9396" applyNumberFormat="1" applyFont="1" applyFill="1" applyBorder="1" applyAlignment="1">
      <alignment horizontal="center" vertical="center"/>
    </xf>
    <xf numFmtId="229" fontId="41" fillId="5" borderId="5" xfId="9396" applyNumberFormat="1" applyFont="1" applyFill="1" applyBorder="1" applyAlignment="1">
      <alignment horizontal="center" vertical="center"/>
    </xf>
    <xf numFmtId="229" fontId="42" fillId="5" borderId="92" xfId="49857" applyNumberFormat="1" applyFont="1" applyFill="1" applyBorder="1" applyAlignment="1">
      <alignment horizontal="center" vertical="center"/>
    </xf>
    <xf numFmtId="229" fontId="42" fillId="5" borderId="70" xfId="49857" applyNumberFormat="1" applyFont="1" applyFill="1" applyBorder="1" applyAlignment="1">
      <alignment horizontal="center" vertical="center"/>
    </xf>
    <xf numFmtId="229" fontId="42" fillId="5" borderId="93" xfId="49857" applyNumberFormat="1" applyFont="1" applyFill="1" applyBorder="1" applyAlignment="1">
      <alignment horizontal="center" vertical="center"/>
    </xf>
    <xf numFmtId="0" fontId="41" fillId="5" borderId="87" xfId="53495" applyFont="1" applyFill="1" applyBorder="1" applyAlignment="1">
      <alignment horizontal="center" vertical="center"/>
    </xf>
    <xf numFmtId="0" fontId="42" fillId="2" borderId="66" xfId="0" applyFont="1" applyFill="1" applyBorder="1" applyAlignment="1">
      <alignment horizontal="center" vertical="center"/>
    </xf>
    <xf numFmtId="171" fontId="42" fillId="2" borderId="4" xfId="0" applyNumberFormat="1" applyFont="1" applyFill="1" applyBorder="1" applyAlignment="1">
      <alignment horizontal="center" vertical="center"/>
    </xf>
    <xf numFmtId="171" fontId="42" fillId="2" borderId="69" xfId="0" applyNumberFormat="1" applyFont="1" applyFill="1" applyBorder="1" applyAlignment="1">
      <alignment horizontal="center" vertical="center"/>
    </xf>
    <xf numFmtId="0" fontId="40" fillId="4" borderId="86" xfId="0" applyFont="1" applyFill="1" applyBorder="1" applyAlignment="1">
      <alignment vertical="center"/>
    </xf>
    <xf numFmtId="0" fontId="217" fillId="4" borderId="1" xfId="0" applyFont="1" applyFill="1" applyBorder="1" applyAlignment="1">
      <alignment vertical="center"/>
    </xf>
    <xf numFmtId="0" fontId="40" fillId="4" borderId="73" xfId="0" quotePrefix="1" applyFont="1" applyFill="1" applyBorder="1" applyAlignment="1">
      <alignment horizontal="center" vertical="center"/>
    </xf>
    <xf numFmtId="0" fontId="40" fillId="4" borderId="70" xfId="0" quotePrefix="1" applyFont="1" applyFill="1" applyBorder="1" applyAlignment="1">
      <alignment horizontal="center" vertical="center"/>
    </xf>
    <xf numFmtId="0" fontId="40" fillId="4" borderId="74" xfId="0" quotePrefix="1" applyFont="1" applyFill="1" applyBorder="1" applyAlignment="1">
      <alignment horizontal="center" vertical="center"/>
    </xf>
    <xf numFmtId="0" fontId="40" fillId="4" borderId="70" xfId="0" applyFont="1" applyFill="1" applyBorder="1" applyAlignment="1">
      <alignment horizontal="center"/>
    </xf>
    <xf numFmtId="0" fontId="42" fillId="2" borderId="66" xfId="0" applyFont="1" applyFill="1" applyBorder="1" applyAlignment="1">
      <alignment horizontal="left"/>
    </xf>
    <xf numFmtId="0" fontId="42" fillId="2" borderId="69" xfId="0" applyFont="1" applyFill="1" applyBorder="1" applyAlignment="1">
      <alignment horizontal="left"/>
    </xf>
    <xf numFmtId="0" fontId="40" fillId="3" borderId="68" xfId="0" applyFont="1" applyFill="1" applyBorder="1" applyAlignment="1">
      <alignment horizontal="center"/>
    </xf>
    <xf numFmtId="0" fontId="41" fillId="2" borderId="73" xfId="0" applyFont="1" applyFill="1" applyBorder="1" applyAlignment="1">
      <alignment vertical="center"/>
    </xf>
    <xf numFmtId="3" fontId="41" fillId="0" borderId="0" xfId="0" applyNumberFormat="1" applyFont="1" applyAlignment="1">
      <alignment horizontal="center" vertical="center"/>
    </xf>
    <xf numFmtId="171" fontId="41" fillId="5" borderId="87" xfId="19" applyNumberFormat="1" applyFont="1" applyFill="1" applyBorder="1" applyAlignment="1">
      <alignment horizontal="center" vertical="center"/>
    </xf>
    <xf numFmtId="171" fontId="41" fillId="5" borderId="89" xfId="19" applyNumberFormat="1" applyFont="1" applyFill="1" applyBorder="1" applyAlignment="1">
      <alignment horizontal="center" vertical="center"/>
    </xf>
    <xf numFmtId="171" fontId="41" fillId="5" borderId="86" xfId="19" applyNumberFormat="1" applyFont="1" applyFill="1" applyBorder="1" applyAlignment="1">
      <alignment horizontal="center" vertical="center"/>
    </xf>
    <xf numFmtId="171" fontId="41" fillId="5" borderId="4" xfId="19" applyNumberFormat="1" applyFont="1" applyFill="1" applyBorder="1" applyAlignment="1">
      <alignment horizontal="center" vertical="center"/>
    </xf>
    <xf numFmtId="171" fontId="41" fillId="5" borderId="5" xfId="19" applyNumberFormat="1" applyFont="1" applyFill="1" applyBorder="1" applyAlignment="1">
      <alignment horizontal="center" vertical="center"/>
    </xf>
    <xf numFmtId="171" fontId="41" fillId="5" borderId="3" xfId="19" applyNumberFormat="1" applyFont="1" applyFill="1" applyBorder="1" applyAlignment="1">
      <alignment horizontal="center" vertical="center"/>
    </xf>
    <xf numFmtId="171" fontId="42" fillId="5" borderId="4" xfId="19" applyNumberFormat="1" applyFont="1" applyFill="1" applyBorder="1" applyAlignment="1">
      <alignment horizontal="center" vertical="center"/>
    </xf>
    <xf numFmtId="171" fontId="42" fillId="5" borderId="5" xfId="19" applyNumberFormat="1" applyFont="1" applyFill="1" applyBorder="1" applyAlignment="1">
      <alignment horizontal="center" vertical="center"/>
    </xf>
    <xf numFmtId="171" fontId="42" fillId="5" borderId="3" xfId="19" applyNumberFormat="1" applyFont="1" applyFill="1" applyBorder="1" applyAlignment="1">
      <alignment horizontal="center" vertical="center"/>
    </xf>
    <xf numFmtId="171" fontId="42" fillId="5" borderId="92" xfId="19" applyNumberFormat="1" applyFont="1" applyFill="1" applyBorder="1" applyAlignment="1">
      <alignment horizontal="center" vertical="center"/>
    </xf>
    <xf numFmtId="171" fontId="42" fillId="5" borderId="93" xfId="19" applyNumberFormat="1" applyFont="1" applyFill="1" applyBorder="1" applyAlignment="1">
      <alignment horizontal="center" vertical="center"/>
    </xf>
    <xf numFmtId="171" fontId="42" fillId="5" borderId="1" xfId="19" applyNumberFormat="1" applyFont="1" applyFill="1" applyBorder="1" applyAlignment="1">
      <alignment horizontal="center" vertical="center"/>
    </xf>
    <xf numFmtId="172" fontId="42" fillId="5" borderId="0" xfId="50569" applyNumberFormat="1" applyFont="1" applyFill="1" applyBorder="1" applyAlignment="1">
      <alignment vertical="center"/>
    </xf>
    <xf numFmtId="171" fontId="42" fillId="5" borderId="0" xfId="19" applyNumberFormat="1" applyFont="1" applyFill="1" applyAlignment="1">
      <alignment horizontal="center" vertical="center"/>
    </xf>
    <xf numFmtId="171" fontId="41" fillId="0" borderId="87" xfId="19" applyNumberFormat="1" applyFont="1" applyBorder="1" applyAlignment="1">
      <alignment horizontal="center" vertical="center"/>
    </xf>
    <xf numFmtId="171" fontId="41" fillId="0" borderId="88" xfId="19" applyNumberFormat="1" applyFont="1" applyBorder="1" applyAlignment="1">
      <alignment horizontal="center" vertical="center"/>
    </xf>
    <xf numFmtId="171" fontId="41" fillId="0" borderId="92" xfId="19" applyNumberFormat="1" applyFont="1" applyBorder="1" applyAlignment="1">
      <alignment horizontal="center" vertical="center"/>
    </xf>
    <xf numFmtId="171" fontId="41" fillId="0" borderId="70" xfId="19" applyNumberFormat="1" applyFont="1" applyBorder="1" applyAlignment="1">
      <alignment horizontal="center" vertical="center"/>
    </xf>
    <xf numFmtId="205" fontId="41" fillId="0" borderId="0" xfId="53495" applyNumberFormat="1" applyFont="1" applyAlignment="1">
      <alignment vertical="center"/>
    </xf>
    <xf numFmtId="0" fontId="41" fillId="5" borderId="0" xfId="53495" applyFont="1" applyFill="1" applyAlignment="1">
      <alignment vertical="center"/>
    </xf>
    <xf numFmtId="10" fontId="41" fillId="0" borderId="0" xfId="53496" applyNumberFormat="1" applyFont="1" applyAlignment="1">
      <alignment horizontal="left" vertical="center"/>
    </xf>
    <xf numFmtId="10" fontId="41" fillId="0" borderId="0" xfId="53496" applyNumberFormat="1" applyFont="1" applyFill="1" applyAlignment="1">
      <alignment horizontal="center" vertical="center"/>
    </xf>
    <xf numFmtId="0" fontId="41" fillId="5" borderId="0" xfId="53495" applyFont="1" applyFill="1" applyAlignment="1">
      <alignment horizontal="center" vertical="center"/>
    </xf>
    <xf numFmtId="0" fontId="41" fillId="5" borderId="0" xfId="0" applyFont="1" applyFill="1" applyAlignment="1">
      <alignment horizontal="center" vertical="center"/>
    </xf>
    <xf numFmtId="0" fontId="43" fillId="5" borderId="0" xfId="0" applyFont="1" applyFill="1"/>
    <xf numFmtId="0" fontId="41" fillId="0" borderId="87" xfId="53495" applyFont="1" applyBorder="1" applyAlignment="1">
      <alignment horizontal="center" vertical="center"/>
    </xf>
    <xf numFmtId="0" fontId="41" fillId="0" borderId="88" xfId="53495" applyFont="1" applyBorder="1" applyAlignment="1">
      <alignment horizontal="center" vertical="center"/>
    </xf>
    <xf numFmtId="230" fontId="41" fillId="0" borderId="0" xfId="0" applyNumberFormat="1" applyFont="1" applyAlignment="1">
      <alignment horizontal="center" vertical="center"/>
    </xf>
    <xf numFmtId="3" fontId="41" fillId="0" borderId="92" xfId="53495" applyNumberFormat="1" applyFont="1" applyBorder="1" applyAlignment="1">
      <alignment horizontal="center" vertical="center"/>
    </xf>
    <xf numFmtId="3" fontId="41" fillId="0" borderId="70" xfId="53495" applyNumberFormat="1" applyFont="1" applyBorder="1" applyAlignment="1">
      <alignment horizontal="center" vertical="center"/>
    </xf>
    <xf numFmtId="229" fontId="41" fillId="5" borderId="92" xfId="49857" applyNumberFormat="1" applyFont="1" applyFill="1" applyBorder="1" applyAlignment="1">
      <alignment horizontal="center" vertical="center"/>
    </xf>
    <xf numFmtId="229" fontId="41" fillId="5" borderId="93" xfId="49857" applyNumberFormat="1" applyFont="1" applyFill="1" applyBorder="1" applyAlignment="1">
      <alignment horizontal="center" vertical="center"/>
    </xf>
    <xf numFmtId="229" fontId="41" fillId="5" borderId="92" xfId="9396" applyNumberFormat="1" applyFont="1" applyFill="1" applyBorder="1" applyAlignment="1">
      <alignment horizontal="center" vertical="center"/>
    </xf>
    <xf numFmtId="229" fontId="41" fillId="5" borderId="70" xfId="9396" applyNumberFormat="1" applyFont="1" applyFill="1" applyBorder="1" applyAlignment="1">
      <alignment horizontal="center" vertical="center"/>
    </xf>
    <xf numFmtId="229" fontId="41" fillId="5" borderId="93" xfId="9396" applyNumberFormat="1" applyFont="1" applyFill="1" applyBorder="1" applyAlignment="1">
      <alignment horizontal="center" vertical="center"/>
    </xf>
    <xf numFmtId="0" fontId="212" fillId="0" borderId="0" xfId="0" applyFont="1"/>
    <xf numFmtId="229" fontId="42" fillId="5" borderId="87" xfId="9396" applyNumberFormat="1" applyFont="1" applyFill="1" applyBorder="1" applyAlignment="1">
      <alignment horizontal="center" vertical="center"/>
    </xf>
    <xf numFmtId="229" fontId="42" fillId="5" borderId="88" xfId="9396" applyNumberFormat="1" applyFont="1" applyFill="1" applyBorder="1" applyAlignment="1">
      <alignment horizontal="center" vertical="center"/>
    </xf>
    <xf numFmtId="229" fontId="42" fillId="5" borderId="89" xfId="9396" applyNumberFormat="1" applyFont="1" applyFill="1" applyBorder="1" applyAlignment="1">
      <alignment horizontal="center" vertical="center"/>
    </xf>
    <xf numFmtId="229" fontId="42" fillId="5" borderId="8" xfId="9396" applyNumberFormat="1" applyFont="1" applyFill="1" applyBorder="1" applyAlignment="1">
      <alignment horizontal="center" vertical="center"/>
    </xf>
    <xf numFmtId="229" fontId="42" fillId="5" borderId="9" xfId="9396" applyNumberFormat="1" applyFont="1" applyFill="1" applyBorder="1" applyAlignment="1">
      <alignment horizontal="center" vertical="center"/>
    </xf>
    <xf numFmtId="171" fontId="43" fillId="0" borderId="4" xfId="53496" applyNumberFormat="1" applyFont="1" applyBorder="1" applyAlignment="1">
      <alignment horizontal="center"/>
    </xf>
    <xf numFmtId="171" fontId="43" fillId="0" borderId="5" xfId="53496" applyNumberFormat="1" applyFont="1" applyBorder="1" applyAlignment="1">
      <alignment horizontal="center"/>
    </xf>
    <xf numFmtId="9" fontId="43" fillId="0" borderId="86" xfId="53496" applyFont="1" applyBorder="1" applyAlignment="1">
      <alignment horizontal="center"/>
    </xf>
    <xf numFmtId="171" fontId="43" fillId="0" borderId="3" xfId="53496" applyNumberFormat="1" applyFont="1" applyBorder="1" applyAlignment="1">
      <alignment horizontal="center"/>
    </xf>
    <xf numFmtId="0" fontId="212" fillId="0" borderId="4" xfId="0" applyFont="1" applyBorder="1" applyAlignment="1">
      <alignment horizontal="left" indent="3"/>
    </xf>
    <xf numFmtId="0" fontId="212" fillId="0" borderId="4" xfId="0" applyFont="1" applyBorder="1" applyAlignment="1">
      <alignment horizontal="left" wrapText="1" indent="3"/>
    </xf>
    <xf numFmtId="171" fontId="43" fillId="0" borderId="1" xfId="53496" applyNumberFormat="1" applyFont="1" applyBorder="1" applyAlignment="1">
      <alignment horizontal="center"/>
    </xf>
    <xf numFmtId="0" fontId="216" fillId="0" borderId="8" xfId="0" applyFont="1" applyBorder="1"/>
    <xf numFmtId="171" fontId="223" fillId="0" borderId="87" xfId="53496" applyNumberFormat="1" applyFont="1" applyBorder="1" applyAlignment="1">
      <alignment horizontal="center"/>
    </xf>
    <xf numFmtId="171" fontId="223" fillId="0" borderId="89" xfId="53496" applyNumberFormat="1" applyFont="1" applyBorder="1" applyAlignment="1">
      <alignment horizontal="center"/>
    </xf>
    <xf numFmtId="171" fontId="223" fillId="0" borderId="86" xfId="53496" applyNumberFormat="1" applyFont="1" applyBorder="1" applyAlignment="1">
      <alignment horizontal="center"/>
    </xf>
    <xf numFmtId="0" fontId="212" fillId="0" borderId="87" xfId="0" applyFont="1" applyBorder="1"/>
    <xf numFmtId="171" fontId="43" fillId="0" borderId="88" xfId="53496" applyNumberFormat="1" applyFont="1" applyBorder="1" applyAlignment="1">
      <alignment horizontal="center"/>
    </xf>
    <xf numFmtId="171" fontId="43" fillId="0" borderId="89" xfId="53496" applyNumberFormat="1" applyFont="1" applyBorder="1" applyAlignment="1">
      <alignment horizontal="center"/>
    </xf>
    <xf numFmtId="171" fontId="43" fillId="0" borderId="86" xfId="53496" applyNumberFormat="1" applyFont="1" applyBorder="1" applyAlignment="1">
      <alignment horizontal="center"/>
    </xf>
    <xf numFmtId="0" fontId="212" fillId="0" borderId="92" xfId="0" applyFont="1" applyBorder="1"/>
    <xf numFmtId="171" fontId="43" fillId="0" borderId="70" xfId="53496" applyNumberFormat="1" applyFont="1" applyBorder="1" applyAlignment="1">
      <alignment horizontal="center"/>
    </xf>
    <xf numFmtId="171" fontId="43" fillId="0" borderId="93" xfId="53496" applyNumberFormat="1" applyFont="1" applyBorder="1" applyAlignment="1">
      <alignment horizontal="center"/>
    </xf>
    <xf numFmtId="0" fontId="216" fillId="0" borderId="92" xfId="0" applyFont="1" applyBorder="1"/>
    <xf numFmtId="171" fontId="223" fillId="0" borderId="2" xfId="53496" applyNumberFormat="1" applyFont="1" applyBorder="1" applyAlignment="1">
      <alignment horizontal="center"/>
    </xf>
    <xf numFmtId="171" fontId="223" fillId="0" borderId="93" xfId="53496" applyNumberFormat="1" applyFont="1" applyBorder="1" applyAlignment="1">
      <alignment horizontal="center"/>
    </xf>
    <xf numFmtId="171" fontId="223" fillId="0" borderId="1" xfId="53496" applyNumberFormat="1" applyFont="1" applyBorder="1" applyAlignment="1">
      <alignment horizontal="center"/>
    </xf>
    <xf numFmtId="17" fontId="40" fillId="3" borderId="73" xfId="0" applyNumberFormat="1" applyFont="1" applyFill="1" applyBorder="1" applyAlignment="1">
      <alignment horizontal="center" vertical="center"/>
    </xf>
    <xf numFmtId="17" fontId="40" fillId="3" borderId="74" xfId="0" applyNumberFormat="1" applyFont="1" applyFill="1" applyBorder="1" applyAlignment="1">
      <alignment horizontal="center" vertical="center"/>
    </xf>
    <xf numFmtId="17" fontId="40" fillId="3" borderId="69" xfId="0" applyNumberFormat="1" applyFont="1" applyFill="1" applyBorder="1" applyAlignment="1">
      <alignment horizontal="center"/>
    </xf>
    <xf numFmtId="17" fontId="40" fillId="3" borderId="71" xfId="0" applyNumberFormat="1" applyFont="1" applyFill="1" applyBorder="1" applyAlignment="1">
      <alignment horizontal="center"/>
    </xf>
    <xf numFmtId="0" fontId="251" fillId="0" borderId="0" xfId="1" applyFont="1" applyFill="1" applyBorder="1"/>
    <xf numFmtId="3" fontId="216" fillId="0" borderId="87" xfId="39" applyNumberFormat="1" applyFont="1" applyBorder="1" applyAlignment="1">
      <alignment horizontal="center" vertical="center"/>
    </xf>
    <xf numFmtId="3" fontId="216" fillId="0" borderId="88" xfId="39" applyNumberFormat="1" applyFont="1" applyBorder="1" applyAlignment="1">
      <alignment horizontal="center" vertical="center"/>
    </xf>
    <xf numFmtId="3" fontId="216" fillId="0" borderId="89" xfId="39" applyNumberFormat="1" applyFont="1" applyBorder="1" applyAlignment="1">
      <alignment horizontal="center" vertical="center"/>
    </xf>
    <xf numFmtId="3" fontId="216" fillId="0" borderId="4" xfId="39" applyNumberFormat="1" applyFont="1" applyBorder="1" applyAlignment="1">
      <alignment horizontal="center" vertical="center"/>
    </xf>
    <xf numFmtId="3" fontId="216" fillId="0" borderId="0" xfId="39" applyNumberFormat="1" applyFont="1" applyAlignment="1">
      <alignment horizontal="center" vertical="center"/>
    </xf>
    <xf numFmtId="3" fontId="216" fillId="0" borderId="5" xfId="39" applyNumberFormat="1" applyFont="1" applyBorder="1" applyAlignment="1">
      <alignment horizontal="center" vertical="center"/>
    </xf>
    <xf numFmtId="3" fontId="212" fillId="0" borderId="4" xfId="39" applyNumberFormat="1" applyFont="1" applyBorder="1" applyAlignment="1">
      <alignment horizontal="center" vertical="center"/>
    </xf>
    <xf numFmtId="3" fontId="212" fillId="0" borderId="0" xfId="39" applyNumberFormat="1" applyFont="1" applyAlignment="1">
      <alignment horizontal="center" vertical="center"/>
    </xf>
    <xf numFmtId="3" fontId="212" fillId="0" borderId="5" xfId="39" applyNumberFormat="1" applyFont="1" applyBorder="1" applyAlignment="1">
      <alignment horizontal="center" vertical="center"/>
    </xf>
    <xf numFmtId="9" fontId="43" fillId="0" borderId="0" xfId="53496" applyFont="1"/>
    <xf numFmtId="10" fontId="41" fillId="0" borderId="0" xfId="53496" applyNumberFormat="1" applyFont="1"/>
    <xf numFmtId="223" fontId="24" fillId="0" borderId="0" xfId="0" applyNumberFormat="1" applyFont="1"/>
    <xf numFmtId="0" fontId="42" fillId="2" borderId="4" xfId="0" applyFont="1" applyFill="1" applyBorder="1"/>
    <xf numFmtId="0" fontId="42" fillId="2" borderId="0" xfId="0" applyFont="1" applyFill="1"/>
    <xf numFmtId="0" fontId="41" fillId="2" borderId="4" xfId="0" applyFont="1" applyFill="1" applyBorder="1"/>
    <xf numFmtId="0" fontId="42" fillId="2" borderId="5" xfId="0" applyFont="1" applyFill="1" applyBorder="1" applyAlignment="1">
      <alignment horizontal="center"/>
    </xf>
    <xf numFmtId="0" fontId="42" fillId="2" borderId="5" xfId="0" applyFont="1" applyFill="1" applyBorder="1"/>
    <xf numFmtId="0" fontId="42" fillId="2" borderId="5" xfId="0" applyFont="1" applyFill="1" applyBorder="1" applyAlignment="1">
      <alignment horizontal="left"/>
    </xf>
    <xf numFmtId="0" fontId="41" fillId="0" borderId="0" xfId="0" applyFont="1" applyAlignment="1">
      <alignment horizontal="left" vertical="top" wrapText="1"/>
    </xf>
    <xf numFmtId="0" fontId="42" fillId="0" borderId="0" xfId="0" applyFont="1" applyAlignment="1">
      <alignment horizontal="center"/>
    </xf>
    <xf numFmtId="0" fontId="41" fillId="0" borderId="0" xfId="0" applyFont="1"/>
    <xf numFmtId="0" fontId="0" fillId="0" borderId="0" xfId="0" applyFill="1"/>
    <xf numFmtId="0" fontId="41" fillId="0" borderId="4" xfId="0" applyFont="1" applyFill="1" applyBorder="1" applyAlignment="1">
      <alignment vertical="center"/>
    </xf>
    <xf numFmtId="10" fontId="41" fillId="0" borderId="64" xfId="53434" applyNumberFormat="1" applyFont="1" applyFill="1" applyBorder="1" applyAlignment="1">
      <alignment horizontal="center"/>
    </xf>
    <xf numFmtId="10" fontId="43" fillId="0" borderId="79" xfId="0" applyNumberFormat="1" applyFont="1" applyFill="1" applyBorder="1" applyAlignment="1">
      <alignment horizontal="center"/>
    </xf>
    <xf numFmtId="10" fontId="43" fillId="0" borderId="65" xfId="0" applyNumberFormat="1" applyFont="1" applyFill="1" applyBorder="1" applyAlignment="1">
      <alignment horizontal="center"/>
    </xf>
    <xf numFmtId="10" fontId="41" fillId="0" borderId="4" xfId="0" applyNumberFormat="1" applyFont="1" applyFill="1" applyBorder="1" applyAlignment="1">
      <alignment horizontal="center"/>
    </xf>
    <xf numFmtId="10" fontId="41" fillId="0" borderId="5" xfId="0" applyNumberFormat="1" applyFont="1" applyFill="1" applyBorder="1" applyAlignment="1">
      <alignment horizontal="center"/>
    </xf>
    <xf numFmtId="10" fontId="28" fillId="0" borderId="83" xfId="0" applyNumberFormat="1" applyFont="1" applyFill="1" applyBorder="1" applyAlignment="1">
      <alignment horizontal="center"/>
    </xf>
    <xf numFmtId="0" fontId="226" fillId="0" borderId="0" xfId="0" applyFont="1" applyFill="1" applyAlignment="1">
      <alignment vertical="center"/>
    </xf>
    <xf numFmtId="227" fontId="42" fillId="0" borderId="8" xfId="14" applyNumberFormat="1" applyFont="1" applyFill="1" applyBorder="1" applyAlignment="1">
      <alignment horizontal="center" vertical="center"/>
    </xf>
    <xf numFmtId="227" fontId="42" fillId="0" borderId="9" xfId="14" applyNumberFormat="1" applyFont="1" applyFill="1" applyBorder="1" applyAlignment="1">
      <alignment horizontal="center" vertical="center"/>
    </xf>
    <xf numFmtId="223" fontId="41" fillId="0" borderId="4" xfId="53506" quotePrefix="1" applyNumberFormat="1" applyFont="1" applyFill="1" applyBorder="1" applyAlignment="1">
      <alignment horizontal="center" vertical="center"/>
    </xf>
    <xf numFmtId="223" fontId="41" fillId="0" borderId="0" xfId="53506" quotePrefix="1" applyNumberFormat="1" applyFont="1" applyFill="1" applyBorder="1" applyAlignment="1">
      <alignment horizontal="center" vertical="center"/>
    </xf>
    <xf numFmtId="223" fontId="41" fillId="0" borderId="5" xfId="53506" quotePrefix="1" applyNumberFormat="1" applyFont="1" applyFill="1" applyBorder="1" applyAlignment="1">
      <alignment horizontal="center" vertical="center"/>
    </xf>
    <xf numFmtId="223" fontId="41" fillId="0" borderId="93" xfId="53506" quotePrefix="1" applyNumberFormat="1" applyFont="1" applyFill="1" applyBorder="1" applyAlignment="1">
      <alignment horizontal="center" vertical="center"/>
    </xf>
    <xf numFmtId="223" fontId="41" fillId="0" borderId="70" xfId="53506" quotePrefix="1" applyNumberFormat="1" applyFont="1" applyFill="1" applyBorder="1" applyAlignment="1">
      <alignment horizontal="center" vertical="center"/>
    </xf>
    <xf numFmtId="223" fontId="41" fillId="0" borderId="92" xfId="53506" quotePrefix="1" applyNumberFormat="1" applyFont="1" applyFill="1" applyBorder="1" applyAlignment="1">
      <alignment horizontal="center" vertical="center"/>
    </xf>
    <xf numFmtId="222" fontId="41" fillId="0" borderId="87" xfId="7828" applyNumberFormat="1" applyFont="1" applyFill="1" applyBorder="1" applyAlignment="1">
      <alignment horizontal="center" vertical="center"/>
    </xf>
    <xf numFmtId="222" fontId="41" fillId="0" borderId="89" xfId="7828" applyNumberFormat="1" applyFont="1" applyFill="1" applyBorder="1" applyAlignment="1">
      <alignment horizontal="center" vertical="center"/>
    </xf>
    <xf numFmtId="222" fontId="41" fillId="0" borderId="86" xfId="7828" applyNumberFormat="1" applyFont="1" applyFill="1" applyBorder="1" applyAlignment="1">
      <alignment horizontal="center" vertical="center"/>
    </xf>
    <xf numFmtId="222" fontId="41" fillId="0" borderId="4" xfId="7828" applyNumberFormat="1" applyFont="1" applyFill="1" applyBorder="1" applyAlignment="1">
      <alignment horizontal="center" vertical="center"/>
    </xf>
    <xf numFmtId="222" fontId="41" fillId="0" borderId="5" xfId="7828" applyNumberFormat="1" applyFont="1" applyFill="1" applyBorder="1" applyAlignment="1">
      <alignment horizontal="center" vertical="center"/>
    </xf>
    <xf numFmtId="222" fontId="41" fillId="0" borderId="3" xfId="7828" applyNumberFormat="1" applyFont="1" applyFill="1" applyBorder="1" applyAlignment="1">
      <alignment horizontal="center" vertical="center"/>
    </xf>
    <xf numFmtId="222" fontId="41" fillId="0" borderId="1" xfId="7828" applyNumberFormat="1" applyFont="1" applyFill="1" applyBorder="1" applyAlignment="1">
      <alignment horizontal="center" vertical="center"/>
    </xf>
    <xf numFmtId="222" fontId="41" fillId="0" borderId="92" xfId="7828" applyNumberFormat="1" applyFont="1" applyFill="1" applyBorder="1" applyAlignment="1">
      <alignment horizontal="center" vertical="center"/>
    </xf>
    <xf numFmtId="222" fontId="41" fillId="0" borderId="93" xfId="7828" applyNumberFormat="1" applyFont="1" applyFill="1" applyBorder="1" applyAlignment="1">
      <alignment horizontal="center" vertical="center"/>
    </xf>
    <xf numFmtId="229" fontId="41" fillId="5" borderId="4" xfId="49857" quotePrefix="1" applyNumberFormat="1" applyFont="1" applyFill="1" applyBorder="1" applyAlignment="1">
      <alignment horizontal="center" vertical="center"/>
    </xf>
    <xf numFmtId="229" fontId="41" fillId="5" borderId="5" xfId="49857" quotePrefix="1" applyNumberFormat="1" applyFont="1" applyFill="1" applyBorder="1" applyAlignment="1">
      <alignment horizontal="center" vertical="center"/>
    </xf>
    <xf numFmtId="229" fontId="41" fillId="5" borderId="87" xfId="9396" quotePrefix="1" applyNumberFormat="1" applyFont="1" applyFill="1" applyBorder="1" applyAlignment="1">
      <alignment horizontal="center" vertical="center"/>
    </xf>
    <xf numFmtId="229" fontId="41" fillId="5" borderId="0" xfId="49857" quotePrefix="1" applyNumberFormat="1" applyFont="1" applyFill="1" applyAlignment="1">
      <alignment horizontal="center" vertical="center"/>
    </xf>
    <xf numFmtId="0" fontId="41" fillId="0" borderId="4" xfId="13" applyFont="1" applyFill="1" applyBorder="1" applyAlignment="1">
      <alignment vertical="center"/>
    </xf>
    <xf numFmtId="171" fontId="41" fillId="0" borderId="70" xfId="0" applyNumberFormat="1" applyFont="1" applyFill="1" applyBorder="1" applyAlignment="1">
      <alignment horizontal="center" vertical="center"/>
    </xf>
    <xf numFmtId="171" fontId="41" fillId="0" borderId="71" xfId="0" applyNumberFormat="1" applyFont="1" applyFill="1" applyBorder="1" applyAlignment="1">
      <alignment horizontal="center" vertical="center"/>
    </xf>
    <xf numFmtId="171" fontId="41" fillId="0" borderId="1" xfId="0" applyNumberFormat="1" applyFont="1" applyFill="1" applyBorder="1" applyAlignment="1">
      <alignment horizontal="center" vertical="center"/>
    </xf>
    <xf numFmtId="223" fontId="41" fillId="0" borderId="87" xfId="53509" applyNumberFormat="1" applyFont="1" applyBorder="1" applyAlignment="1">
      <alignment horizontal="center" vertical="center"/>
    </xf>
    <xf numFmtId="223" fontId="41" fillId="0" borderId="89" xfId="53509" applyNumberFormat="1" applyFont="1" applyBorder="1" applyAlignment="1">
      <alignment horizontal="center" vertical="center"/>
    </xf>
    <xf numFmtId="223" fontId="42" fillId="0" borderId="4" xfId="53509" applyNumberFormat="1" applyFont="1" applyBorder="1" applyAlignment="1">
      <alignment horizontal="center" vertical="center"/>
    </xf>
    <xf numFmtId="223" fontId="42" fillId="0" borderId="5" xfId="53509" applyNumberFormat="1" applyFont="1" applyBorder="1" applyAlignment="1">
      <alignment horizontal="center" vertical="center"/>
    </xf>
    <xf numFmtId="223" fontId="41" fillId="121" borderId="4" xfId="53509" applyNumberFormat="1" applyFont="1" applyFill="1" applyBorder="1" applyAlignment="1">
      <alignment horizontal="center" vertical="center"/>
    </xf>
    <xf numFmtId="223" fontId="41" fillId="121" borderId="5" xfId="53509" applyNumberFormat="1" applyFont="1" applyFill="1" applyBorder="1" applyAlignment="1">
      <alignment horizontal="center" vertical="center"/>
    </xf>
    <xf numFmtId="223" fontId="41" fillId="122" borderId="4" xfId="53509" applyNumberFormat="1" applyFont="1" applyFill="1" applyBorder="1" applyAlignment="1">
      <alignment horizontal="center" vertical="center"/>
    </xf>
    <xf numFmtId="223" fontId="41" fillId="0" borderId="4" xfId="53509" applyNumberFormat="1" applyFont="1" applyBorder="1" applyAlignment="1">
      <alignment horizontal="center" vertical="center"/>
    </xf>
    <xf numFmtId="223" fontId="41" fillId="122" borderId="5" xfId="53509" applyNumberFormat="1" applyFont="1" applyFill="1" applyBorder="1" applyAlignment="1">
      <alignment horizontal="center" vertical="center"/>
    </xf>
    <xf numFmtId="223" fontId="41" fillId="0" borderId="5" xfId="53509" applyNumberFormat="1" applyFont="1" applyBorder="1" applyAlignment="1">
      <alignment horizontal="center" vertical="center"/>
    </xf>
    <xf numFmtId="223" fontId="42" fillId="0" borderId="92" xfId="53509" applyNumberFormat="1" applyFont="1" applyBorder="1" applyAlignment="1">
      <alignment horizontal="center" vertical="center"/>
    </xf>
    <xf numFmtId="223" fontId="42" fillId="0" borderId="93" xfId="53509" applyNumberFormat="1" applyFont="1" applyBorder="1" applyAlignment="1">
      <alignment horizontal="center" vertical="center"/>
    </xf>
    <xf numFmtId="171" fontId="216" fillId="5" borderId="4" xfId="32495" applyNumberFormat="1" applyFont="1" applyFill="1" applyBorder="1" applyAlignment="1">
      <alignment horizontal="center" vertical="center"/>
    </xf>
    <xf numFmtId="171" fontId="41" fillId="121" borderId="5" xfId="32495" applyNumberFormat="1" applyFont="1" applyFill="1" applyBorder="1" applyAlignment="1">
      <alignment horizontal="center" vertical="center"/>
    </xf>
    <xf numFmtId="171" fontId="41" fillId="122" borderId="0" xfId="32495" applyNumberFormat="1" applyFont="1" applyFill="1" applyAlignment="1">
      <alignment horizontal="center" vertical="center"/>
    </xf>
    <xf numFmtId="171" fontId="41" fillId="122" borderId="5" xfId="32495" applyNumberFormat="1" applyFont="1" applyFill="1" applyBorder="1" applyAlignment="1">
      <alignment horizontal="center" vertical="center"/>
    </xf>
    <xf numFmtId="171" fontId="223" fillId="5" borderId="4" xfId="32495" applyNumberFormat="1" applyFont="1" applyFill="1" applyBorder="1" applyAlignment="1">
      <alignment horizontal="center" vertical="center"/>
    </xf>
    <xf numFmtId="171" fontId="216" fillId="122" borderId="4" xfId="32495" applyNumberFormat="1" applyFont="1" applyFill="1" applyBorder="1" applyAlignment="1">
      <alignment horizontal="center" vertical="center"/>
    </xf>
    <xf numFmtId="171" fontId="216" fillId="122" borderId="5" xfId="32495" applyNumberFormat="1" applyFont="1" applyFill="1" applyBorder="1" applyAlignment="1">
      <alignment horizontal="center" vertical="center"/>
    </xf>
    <xf numFmtId="171" fontId="223" fillId="5" borderId="5" xfId="32495" applyNumberFormat="1" applyFont="1" applyFill="1" applyBorder="1" applyAlignment="1">
      <alignment horizontal="center" vertical="center"/>
    </xf>
    <xf numFmtId="171" fontId="223" fillId="0" borderId="5" xfId="32495" applyNumberFormat="1" applyFont="1" applyBorder="1" applyAlignment="1">
      <alignment horizontal="center" vertical="center"/>
    </xf>
    <xf numFmtId="171" fontId="216" fillId="0" borderId="92" xfId="32495" applyNumberFormat="1" applyFont="1" applyBorder="1" applyAlignment="1">
      <alignment horizontal="center" vertical="center"/>
    </xf>
    <xf numFmtId="171" fontId="216" fillId="5" borderId="4" xfId="32495" quotePrefix="1" applyNumberFormat="1" applyFont="1" applyFill="1" applyBorder="1" applyAlignment="1">
      <alignment horizontal="center" vertical="center"/>
    </xf>
    <xf numFmtId="171" fontId="216" fillId="0" borderId="4" xfId="32495" quotePrefix="1" applyNumberFormat="1" applyFont="1" applyBorder="1" applyAlignment="1">
      <alignment horizontal="center" vertical="center"/>
    </xf>
    <xf numFmtId="171" fontId="212" fillId="121" borderId="5" xfId="32495" applyNumberFormat="1" applyFont="1" applyFill="1" applyBorder="1" applyAlignment="1">
      <alignment horizontal="center" vertical="center"/>
    </xf>
    <xf numFmtId="0" fontId="217" fillId="3" borderId="84" xfId="0" applyFont="1" applyFill="1" applyBorder="1"/>
    <xf numFmtId="0" fontId="217" fillId="3" borderId="76" xfId="0" applyFont="1" applyFill="1" applyBorder="1"/>
    <xf numFmtId="0" fontId="217" fillId="3" borderId="85" xfId="0" applyFont="1" applyFill="1" applyBorder="1"/>
    <xf numFmtId="0" fontId="40" fillId="3" borderId="73" xfId="0" applyFont="1" applyFill="1" applyBorder="1"/>
    <xf numFmtId="0" fontId="40" fillId="3" borderId="70" xfId="0" applyFont="1" applyFill="1" applyBorder="1"/>
    <xf numFmtId="0" fontId="40" fillId="3" borderId="74" xfId="0" applyFont="1" applyFill="1" applyBorder="1"/>
    <xf numFmtId="0" fontId="40" fillId="3" borderId="70" xfId="0" applyFont="1" applyFill="1" applyBorder="1" applyAlignment="1">
      <alignment horizontal="center"/>
    </xf>
    <xf numFmtId="0" fontId="41" fillId="0" borderId="0" xfId="0" applyFont="1" applyAlignment="1">
      <alignment horizontal="center"/>
    </xf>
    <xf numFmtId="0" fontId="41" fillId="0" borderId="5" xfId="0" applyFont="1" applyBorder="1" applyAlignment="1">
      <alignment horizontal="center"/>
    </xf>
    <xf numFmtId="171" fontId="42" fillId="0" borderId="0" xfId="0" applyNumberFormat="1" applyFont="1" applyAlignment="1">
      <alignment horizontal="center"/>
    </xf>
    <xf numFmtId="171" fontId="42" fillId="0" borderId="5" xfId="0" applyNumberFormat="1" applyFont="1" applyBorder="1" applyAlignment="1">
      <alignment horizontal="center"/>
    </xf>
    <xf numFmtId="0" fontId="42" fillId="0" borderId="69" xfId="0" applyFont="1" applyBorder="1"/>
    <xf numFmtId="0" fontId="42" fillId="0" borderId="70" xfId="0" applyFont="1" applyBorder="1"/>
    <xf numFmtId="0" fontId="42" fillId="0" borderId="71" xfId="0" applyFont="1" applyBorder="1"/>
    <xf numFmtId="171" fontId="42" fillId="0" borderId="70" xfId="0" applyNumberFormat="1" applyFont="1" applyBorder="1" applyAlignment="1">
      <alignment horizontal="center"/>
    </xf>
    <xf numFmtId="171" fontId="42" fillId="0" borderId="71" xfId="0" applyNumberFormat="1" applyFont="1" applyBorder="1" applyAlignment="1">
      <alignment horizontal="center"/>
    </xf>
    <xf numFmtId="0" fontId="41" fillId="0" borderId="0" xfId="0" applyFont="1" applyAlignment="1">
      <alignment horizontal="left" vertical="top"/>
    </xf>
    <xf numFmtId="0" fontId="41" fillId="0" borderId="0" xfId="0" applyFont="1" applyAlignment="1">
      <alignment vertical="top" wrapText="1"/>
    </xf>
    <xf numFmtId="0" fontId="40" fillId="0" borderId="0" xfId="0" applyFont="1" applyAlignment="1">
      <alignment horizontal="center"/>
    </xf>
    <xf numFmtId="178" fontId="40" fillId="3" borderId="4" xfId="32" quotePrefix="1" applyNumberFormat="1" applyFont="1" applyFill="1" applyBorder="1" applyAlignment="1">
      <alignment horizontal="center"/>
    </xf>
    <xf numFmtId="178" fontId="40" fillId="3" borderId="0" xfId="32" quotePrefix="1" applyNumberFormat="1" applyFont="1" applyFill="1" applyAlignment="1">
      <alignment horizontal="center"/>
    </xf>
    <xf numFmtId="178" fontId="40" fillId="3" borderId="5" xfId="32" quotePrefix="1" applyNumberFormat="1" applyFont="1" applyFill="1" applyBorder="1" applyAlignment="1">
      <alignment horizontal="center"/>
    </xf>
    <xf numFmtId="0" fontId="42" fillId="6" borderId="86" xfId="31" applyFont="1" applyFill="1" applyBorder="1"/>
    <xf numFmtId="0" fontId="41" fillId="6" borderId="87" xfId="31" applyFont="1" applyFill="1" applyBorder="1" applyAlignment="1">
      <alignment horizontal="center"/>
    </xf>
    <xf numFmtId="0" fontId="41" fillId="6" borderId="88" xfId="31" applyFont="1" applyFill="1" applyBorder="1" applyAlignment="1">
      <alignment horizontal="center"/>
    </xf>
    <xf numFmtId="0" fontId="41" fillId="6" borderId="89" xfId="31" applyFont="1" applyFill="1" applyBorder="1" applyAlignment="1">
      <alignment horizontal="center"/>
    </xf>
    <xf numFmtId="0" fontId="41" fillId="0" borderId="89" xfId="32" applyFont="1" applyBorder="1" applyAlignment="1">
      <alignment horizontal="center"/>
    </xf>
    <xf numFmtId="0" fontId="41" fillId="5" borderId="3" xfId="32" applyFont="1" applyFill="1" applyBorder="1"/>
    <xf numFmtId="171" fontId="41" fillId="0" borderId="4" xfId="25" applyNumberFormat="1" applyFont="1" applyBorder="1" applyAlignment="1">
      <alignment horizontal="center"/>
    </xf>
    <xf numFmtId="171" fontId="41" fillId="0" borderId="5" xfId="25" applyNumberFormat="1" applyFont="1" applyBorder="1" applyAlignment="1">
      <alignment horizontal="center" vertical="center"/>
    </xf>
    <xf numFmtId="0" fontId="41" fillId="0" borderId="3" xfId="32" applyFont="1" applyBorder="1"/>
    <xf numFmtId="0" fontId="41" fillId="0" borderId="3" xfId="31" applyFont="1" applyBorder="1" applyAlignment="1">
      <alignment horizontal="left"/>
    </xf>
    <xf numFmtId="171" fontId="41" fillId="0" borderId="4" xfId="33" applyNumberFormat="1" applyFont="1" applyBorder="1" applyAlignment="1">
      <alignment horizontal="center"/>
    </xf>
    <xf numFmtId="171" fontId="41" fillId="0" borderId="5" xfId="33" applyNumberFormat="1" applyFont="1" applyBorder="1" applyAlignment="1">
      <alignment horizontal="center"/>
    </xf>
    <xf numFmtId="171" fontId="41" fillId="0" borderId="5" xfId="33" applyNumberFormat="1" applyFont="1" applyBorder="1" applyAlignment="1">
      <alignment horizontal="center" vertical="center"/>
    </xf>
    <xf numFmtId="0" fontId="42" fillId="0" borderId="3" xfId="31" applyFont="1" applyBorder="1"/>
    <xf numFmtId="171" fontId="41" fillId="0" borderId="4" xfId="31" applyNumberFormat="1" applyFont="1" applyBorder="1" applyAlignment="1">
      <alignment horizontal="center"/>
    </xf>
    <xf numFmtId="171" fontId="41" fillId="0" borderId="5" xfId="31" applyNumberFormat="1" applyFont="1" applyBorder="1" applyAlignment="1">
      <alignment horizontal="center"/>
    </xf>
    <xf numFmtId="171" fontId="41" fillId="0" borderId="5" xfId="32" applyNumberFormat="1" applyFont="1" applyBorder="1" applyAlignment="1">
      <alignment horizontal="center" vertical="center"/>
    </xf>
    <xf numFmtId="10" fontId="43" fillId="0" borderId="0" xfId="0" applyNumberFormat="1" applyFont="1"/>
    <xf numFmtId="0" fontId="41" fillId="0" borderId="3" xfId="31" applyFont="1" applyBorder="1"/>
    <xf numFmtId="0" fontId="42" fillId="0" borderId="3" xfId="31" quotePrefix="1" applyFont="1" applyBorder="1" applyAlignment="1">
      <alignment horizontal="left"/>
    </xf>
    <xf numFmtId="179" fontId="41" fillId="0" borderId="3" xfId="31" quotePrefix="1" applyNumberFormat="1" applyFont="1" applyBorder="1" applyAlignment="1">
      <alignment horizontal="left"/>
    </xf>
    <xf numFmtId="171" fontId="42" fillId="0" borderId="0" xfId="0" applyNumberFormat="1" applyFont="1" applyAlignment="1">
      <alignment horizontal="center" vertical="center"/>
    </xf>
    <xf numFmtId="171" fontId="42" fillId="0" borderId="5" xfId="0" applyNumberFormat="1" applyFont="1" applyBorder="1" applyAlignment="1">
      <alignment horizontal="center" vertical="center"/>
    </xf>
    <xf numFmtId="0" fontId="41" fillId="5" borderId="0" xfId="31" applyFont="1" applyFill="1" applyAlignment="1">
      <alignment horizontal="left" vertical="top" wrapText="1"/>
    </xf>
    <xf numFmtId="0" fontId="41" fillId="5" borderId="0" xfId="31" applyFont="1" applyFill="1" applyAlignment="1">
      <alignment vertical="top" wrapText="1"/>
    </xf>
    <xf numFmtId="171" fontId="41" fillId="0" borderId="5" xfId="32" applyNumberFormat="1" applyFont="1" applyBorder="1" applyAlignment="1">
      <alignment horizontal="center"/>
    </xf>
    <xf numFmtId="1" fontId="40" fillId="3" borderId="4" xfId="32" quotePrefix="1" applyNumberFormat="1" applyFont="1" applyFill="1" applyBorder="1" applyAlignment="1">
      <alignment horizontal="center"/>
    </xf>
    <xf numFmtId="1" fontId="40" fillId="3" borderId="5" xfId="32" quotePrefix="1" applyNumberFormat="1" applyFont="1" applyFill="1" applyBorder="1" applyAlignment="1">
      <alignment horizontal="center"/>
    </xf>
    <xf numFmtId="2" fontId="43" fillId="0" borderId="0" xfId="0" applyNumberFormat="1" applyFont="1" applyBorder="1" applyAlignment="1">
      <alignment horizontal="center"/>
    </xf>
    <xf numFmtId="171" fontId="41" fillId="0" borderId="0" xfId="25" applyNumberFormat="1" applyFont="1" applyBorder="1" applyAlignment="1">
      <alignment horizontal="center"/>
    </xf>
    <xf numFmtId="171" fontId="41" fillId="0" borderId="0" xfId="33" applyNumberFormat="1" applyFont="1" applyBorder="1" applyAlignment="1">
      <alignment horizontal="center"/>
    </xf>
    <xf numFmtId="171" fontId="41" fillId="0" borderId="0" xfId="31" applyNumberFormat="1" applyFont="1" applyBorder="1" applyAlignment="1">
      <alignment horizontal="center"/>
    </xf>
    <xf numFmtId="171" fontId="41" fillId="0" borderId="0" xfId="48941" applyNumberFormat="1" applyFont="1" applyBorder="1" applyAlignment="1">
      <alignment horizontal="center"/>
    </xf>
    <xf numFmtId="2" fontId="43" fillId="0" borderId="5" xfId="0" applyNumberFormat="1" applyFont="1" applyBorder="1" applyAlignment="1">
      <alignment horizontal="center"/>
    </xf>
    <xf numFmtId="10" fontId="41" fillId="0" borderId="0" xfId="32502" applyNumberFormat="1" applyFont="1" applyFill="1" applyBorder="1" applyAlignment="1">
      <alignment horizontal="center"/>
    </xf>
    <xf numFmtId="171" fontId="43" fillId="0" borderId="0" xfId="53510" applyNumberFormat="1" applyFont="1" applyBorder="1" applyAlignment="1">
      <alignment horizontal="center"/>
    </xf>
    <xf numFmtId="171" fontId="43" fillId="0" borderId="5" xfId="53510" applyNumberFormat="1" applyFont="1" applyBorder="1" applyAlignment="1">
      <alignment horizontal="center"/>
    </xf>
    <xf numFmtId="2" fontId="43" fillId="0" borderId="4" xfId="0" applyNumberFormat="1" applyFont="1" applyBorder="1" applyAlignment="1">
      <alignment horizontal="center"/>
    </xf>
    <xf numFmtId="171" fontId="43" fillId="0" borderId="4" xfId="53510" applyNumberFormat="1" applyFont="1" applyBorder="1" applyAlignment="1">
      <alignment horizontal="center"/>
    </xf>
    <xf numFmtId="0" fontId="43" fillId="0" borderId="3" xfId="0" applyFont="1" applyBorder="1"/>
    <xf numFmtId="179" fontId="41" fillId="6" borderId="3" xfId="31" quotePrefix="1" applyNumberFormat="1" applyFont="1" applyFill="1" applyBorder="1" applyAlignment="1">
      <alignment horizontal="left"/>
    </xf>
    <xf numFmtId="0" fontId="41" fillId="0" borderId="87" xfId="32" applyFont="1" applyBorder="1" applyAlignment="1">
      <alignment horizontal="center"/>
    </xf>
    <xf numFmtId="171" fontId="41" fillId="0" borderId="4" xfId="25" applyNumberFormat="1" applyFont="1" applyBorder="1" applyAlignment="1">
      <alignment horizontal="center" vertical="center"/>
    </xf>
    <xf numFmtId="171" fontId="41" fillId="0" borderId="4" xfId="33" applyNumberFormat="1" applyFont="1" applyBorder="1" applyAlignment="1">
      <alignment horizontal="center" vertical="center"/>
    </xf>
    <xf numFmtId="171" fontId="41" fillId="0" borderId="4" xfId="32" applyNumberFormat="1" applyFont="1" applyBorder="1" applyAlignment="1">
      <alignment horizontal="center" vertical="center"/>
    </xf>
    <xf numFmtId="171" fontId="41" fillId="0" borderId="4" xfId="32" applyNumberFormat="1" applyFont="1" applyBorder="1" applyAlignment="1">
      <alignment horizontal="center"/>
    </xf>
    <xf numFmtId="0" fontId="41" fillId="3" borderId="86" xfId="31" applyFont="1" applyFill="1" applyBorder="1" applyAlignment="1">
      <alignment horizontal="centerContinuous"/>
    </xf>
    <xf numFmtId="0" fontId="41" fillId="3" borderId="1" xfId="31" applyFont="1" applyFill="1" applyBorder="1"/>
    <xf numFmtId="0" fontId="41" fillId="5" borderId="0" xfId="31" applyFont="1" applyFill="1" applyAlignment="1">
      <alignment wrapText="1"/>
    </xf>
    <xf numFmtId="0" fontId="40" fillId="3" borderId="89" xfId="0" applyFont="1" applyFill="1" applyBorder="1" applyAlignment="1">
      <alignment horizontal="center" vertical="center"/>
    </xf>
    <xf numFmtId="0" fontId="41" fillId="0" borderId="0" xfId="0" applyFont="1"/>
    <xf numFmtId="0" fontId="41" fillId="0" borderId="5" xfId="0" applyFont="1" applyBorder="1"/>
    <xf numFmtId="0" fontId="42" fillId="0" borderId="0" xfId="0" applyFont="1"/>
    <xf numFmtId="0" fontId="42" fillId="0" borderId="5" xfId="0" applyFont="1" applyBorder="1"/>
    <xf numFmtId="0" fontId="42" fillId="0" borderId="4" xfId="0" applyFont="1" applyBorder="1"/>
    <xf numFmtId="0" fontId="42" fillId="0" borderId="5" xfId="0" applyFont="1" applyBorder="1" applyAlignment="1">
      <alignment horizontal="center"/>
    </xf>
    <xf numFmtId="0" fontId="41" fillId="0" borderId="4" xfId="0" applyFont="1" applyBorder="1"/>
    <xf numFmtId="0" fontId="41" fillId="0" borderId="4" xfId="0" applyFont="1" applyFill="1" applyBorder="1"/>
    <xf numFmtId="0" fontId="41" fillId="0" borderId="0" xfId="0" applyFont="1" applyFill="1"/>
    <xf numFmtId="0" fontId="41" fillId="0" borderId="5" xfId="0" applyFont="1" applyFill="1" applyBorder="1"/>
    <xf numFmtId="171" fontId="41" fillId="0" borderId="4" xfId="15" applyNumberFormat="1" applyFont="1" applyFill="1" applyBorder="1" applyAlignment="1">
      <alignment horizontal="center"/>
    </xf>
    <xf numFmtId="171" fontId="41" fillId="0" borderId="5" xfId="15" applyNumberFormat="1" applyFont="1" applyFill="1" applyBorder="1" applyAlignment="1">
      <alignment horizontal="center"/>
    </xf>
    <xf numFmtId="171" fontId="42" fillId="0" borderId="4" xfId="15" applyNumberFormat="1" applyFont="1" applyFill="1" applyBorder="1" applyAlignment="1">
      <alignment horizontal="center"/>
    </xf>
    <xf numFmtId="171" fontId="42" fillId="0" borderId="5" xfId="15" applyNumberFormat="1" applyFont="1" applyFill="1" applyBorder="1" applyAlignment="1">
      <alignment horizontal="center"/>
    </xf>
    <xf numFmtId="17" fontId="40" fillId="4" borderId="0" xfId="0" quotePrefix="1" applyNumberFormat="1" applyFont="1" applyFill="1" applyAlignment="1">
      <alignment horizontal="center" vertical="center"/>
    </xf>
    <xf numFmtId="17" fontId="40" fillId="4" borderId="92" xfId="0" quotePrefix="1" applyNumberFormat="1" applyFont="1" applyFill="1" applyBorder="1" applyAlignment="1">
      <alignment horizontal="center" vertical="center"/>
    </xf>
    <xf numFmtId="0" fontId="42" fillId="0" borderId="8" xfId="28" applyFont="1" applyBorder="1" applyAlignment="1">
      <alignment wrapText="1"/>
    </xf>
    <xf numFmtId="171" fontId="42" fillId="0" borderId="7" xfId="19" applyNumberFormat="1" applyFont="1" applyBorder="1" applyAlignment="1">
      <alignment horizontal="center"/>
    </xf>
    <xf numFmtId="171" fontId="42" fillId="0" borderId="9" xfId="19" applyNumberFormat="1" applyFont="1" applyBorder="1" applyAlignment="1">
      <alignment horizontal="center"/>
    </xf>
    <xf numFmtId="171" fontId="42" fillId="0" borderId="6" xfId="19" applyNumberFormat="1" applyFont="1" applyBorder="1" applyAlignment="1">
      <alignment horizontal="center" vertical="center"/>
    </xf>
    <xf numFmtId="17" fontId="40" fillId="3" borderId="69" xfId="0" quotePrefix="1" applyNumberFormat="1" applyFont="1" applyFill="1" applyBorder="1" applyAlignment="1">
      <alignment horizontal="center"/>
    </xf>
    <xf numFmtId="17" fontId="40" fillId="3" borderId="71" xfId="0" quotePrefix="1" applyNumberFormat="1" applyFont="1" applyFill="1" applyBorder="1" applyAlignment="1">
      <alignment horizontal="center"/>
    </xf>
    <xf numFmtId="223" fontId="41" fillId="0" borderId="4" xfId="14" applyNumberFormat="1" applyFont="1" applyFill="1" applyBorder="1" applyAlignment="1">
      <alignment horizontal="center"/>
    </xf>
    <xf numFmtId="223" fontId="41" fillId="0" borderId="0" xfId="14" applyNumberFormat="1" applyFont="1" applyFill="1" applyBorder="1" applyAlignment="1">
      <alignment horizontal="center"/>
    </xf>
    <xf numFmtId="0" fontId="42" fillId="6" borderId="0" xfId="0" applyFont="1" applyFill="1" applyAlignment="1">
      <alignment horizontal="center"/>
    </xf>
    <xf numFmtId="0" fontId="42" fillId="6" borderId="0" xfId="0" applyFont="1" applyFill="1" applyAlignment="1">
      <alignment horizontal="center" vertical="center"/>
    </xf>
    <xf numFmtId="14" fontId="40" fillId="3" borderId="0" xfId="37" applyNumberFormat="1" applyFont="1" applyFill="1" applyAlignment="1">
      <alignment horizontal="center" vertical="center"/>
    </xf>
    <xf numFmtId="1" fontId="40" fillId="3" borderId="92" xfId="0" quotePrefix="1" applyNumberFormat="1" applyFont="1" applyFill="1" applyBorder="1" applyAlignment="1">
      <alignment horizontal="center" vertical="center"/>
    </xf>
    <xf numFmtId="1" fontId="40" fillId="3" borderId="93" xfId="0" quotePrefix="1" applyNumberFormat="1" applyFont="1" applyFill="1" applyBorder="1" applyAlignment="1">
      <alignment horizontal="center" vertical="center"/>
    </xf>
    <xf numFmtId="0" fontId="42" fillId="6" borderId="87" xfId="0" applyFont="1" applyFill="1" applyBorder="1" applyAlignment="1">
      <alignment horizontal="left"/>
    </xf>
    <xf numFmtId="0" fontId="41" fillId="6" borderId="88" xfId="0" applyFont="1" applyFill="1" applyBorder="1"/>
    <xf numFmtId="0" fontId="41" fillId="6" borderId="89" xfId="0" applyFont="1" applyFill="1" applyBorder="1"/>
    <xf numFmtId="0" fontId="41" fillId="0" borderId="88" xfId="0" applyFont="1" applyBorder="1" applyAlignment="1">
      <alignment horizontal="center" vertical="center"/>
    </xf>
    <xf numFmtId="0" fontId="41" fillId="0" borderId="89" xfId="0" applyFont="1" applyBorder="1" applyAlignment="1">
      <alignment horizontal="center" vertical="center"/>
    </xf>
    <xf numFmtId="0" fontId="41" fillId="6" borderId="88" xfId="0" applyFont="1" applyFill="1" applyBorder="1" applyAlignment="1">
      <alignment horizontal="center" vertical="center"/>
    </xf>
    <xf numFmtId="0" fontId="41" fillId="6" borderId="89" xfId="0" applyFont="1" applyFill="1" applyBorder="1" applyAlignment="1">
      <alignment horizontal="center" vertical="center"/>
    </xf>
    <xf numFmtId="0" fontId="41" fillId="0" borderId="86" xfId="0" applyFont="1" applyBorder="1" applyAlignment="1">
      <alignment horizontal="center" vertical="center"/>
    </xf>
    <xf numFmtId="0" fontId="42" fillId="6" borderId="4" xfId="0" applyFont="1" applyFill="1" applyBorder="1"/>
    <xf numFmtId="0" fontId="41" fillId="6" borderId="5" xfId="0" applyFont="1" applyFill="1" applyBorder="1"/>
    <xf numFmtId="171" fontId="41" fillId="6" borderId="0" xfId="15" applyNumberFormat="1" applyFont="1" applyFill="1" applyAlignment="1">
      <alignment horizontal="center" vertical="center"/>
    </xf>
    <xf numFmtId="0" fontId="41" fillId="6" borderId="4" xfId="0" applyFont="1" applyFill="1" applyBorder="1"/>
    <xf numFmtId="0" fontId="41" fillId="6" borderId="0" xfId="0" applyFont="1" applyFill="1" applyAlignment="1">
      <alignment vertical="center"/>
    </xf>
    <xf numFmtId="0" fontId="41" fillId="6" borderId="5" xfId="0" applyFont="1" applyFill="1" applyBorder="1" applyAlignment="1">
      <alignment vertical="center"/>
    </xf>
    <xf numFmtId="0" fontId="42" fillId="6" borderId="5" xfId="0" applyFont="1" applyFill="1" applyBorder="1" applyAlignment="1">
      <alignment horizontal="center"/>
    </xf>
    <xf numFmtId="171" fontId="42" fillId="6" borderId="0" xfId="15" applyNumberFormat="1" applyFont="1" applyFill="1" applyAlignment="1">
      <alignment horizontal="center" vertical="center"/>
    </xf>
    <xf numFmtId="171" fontId="42" fillId="6" borderId="5" xfId="15" applyNumberFormat="1" applyFont="1" applyFill="1" applyBorder="1" applyAlignment="1">
      <alignment horizontal="center" vertical="center"/>
    </xf>
    <xf numFmtId="171" fontId="42" fillId="0" borderId="3" xfId="15" applyNumberFormat="1" applyFont="1" applyBorder="1" applyAlignment="1">
      <alignment horizontal="center" vertical="center"/>
    </xf>
    <xf numFmtId="225" fontId="41" fillId="0" borderId="0" xfId="14" applyNumberFormat="1" applyFont="1" applyFill="1" applyBorder="1" applyAlignment="1">
      <alignment horizontal="center" vertical="center"/>
    </xf>
    <xf numFmtId="0" fontId="42" fillId="6" borderId="0" xfId="0" applyFont="1" applyFill="1"/>
    <xf numFmtId="0" fontId="42" fillId="6" borderId="5" xfId="0" applyFont="1" applyFill="1" applyBorder="1"/>
    <xf numFmtId="173" fontId="42" fillId="0" borderId="0" xfId="14" applyNumberFormat="1" applyFont="1" applyFill="1" applyBorder="1" applyAlignment="1">
      <alignment horizontal="center" vertical="center"/>
    </xf>
    <xf numFmtId="173" fontId="42" fillId="0" borderId="5" xfId="14" applyNumberFormat="1" applyFont="1" applyFill="1" applyBorder="1" applyAlignment="1">
      <alignment horizontal="center" vertical="center"/>
    </xf>
    <xf numFmtId="225" fontId="42" fillId="0" borderId="0" xfId="14" applyNumberFormat="1" applyFont="1" applyFill="1" applyBorder="1" applyAlignment="1">
      <alignment horizontal="center" vertical="center"/>
    </xf>
    <xf numFmtId="173" fontId="41" fillId="0" borderId="3" xfId="14" applyNumberFormat="1" applyFont="1" applyFill="1" applyBorder="1" applyAlignment="1">
      <alignment horizontal="center" vertical="center"/>
    </xf>
    <xf numFmtId="223" fontId="43" fillId="0" borderId="0" xfId="0" applyNumberFormat="1" applyFont="1"/>
    <xf numFmtId="0" fontId="42" fillId="6" borderId="0" xfId="0" applyFont="1" applyFill="1" applyAlignment="1">
      <alignment horizontal="left"/>
    </xf>
    <xf numFmtId="0" fontId="42" fillId="0" borderId="0" xfId="0" applyFont="1" applyAlignment="1">
      <alignment horizontal="left"/>
    </xf>
    <xf numFmtId="0" fontId="42" fillId="0" borderId="92" xfId="0" applyFont="1" applyBorder="1"/>
    <xf numFmtId="0" fontId="41" fillId="0" borderId="70" xfId="0" applyFont="1" applyBorder="1"/>
    <xf numFmtId="0" fontId="41" fillId="0" borderId="93" xfId="0" applyFont="1" applyBorder="1"/>
    <xf numFmtId="171" fontId="42" fillId="6" borderId="70" xfId="15" applyNumberFormat="1" applyFont="1" applyFill="1" applyBorder="1" applyAlignment="1">
      <alignment horizontal="center" vertical="center"/>
    </xf>
    <xf numFmtId="171" fontId="42" fillId="6" borderId="93" xfId="15" applyNumberFormat="1" applyFont="1" applyFill="1" applyBorder="1" applyAlignment="1">
      <alignment horizontal="center" vertical="center"/>
    </xf>
    <xf numFmtId="171" fontId="42" fillId="0" borderId="1" xfId="15" applyNumberFormat="1" applyFont="1" applyBorder="1" applyAlignment="1">
      <alignment horizontal="center" vertical="center"/>
    </xf>
    <xf numFmtId="0" fontId="41" fillId="0" borderId="0" xfId="13" applyFont="1" applyAlignment="1">
      <alignment horizontal="left"/>
    </xf>
    <xf numFmtId="0" fontId="41" fillId="0" borderId="0" xfId="13" applyFont="1"/>
    <xf numFmtId="43" fontId="41" fillId="0" borderId="0" xfId="13" applyNumberFormat="1" applyFont="1" applyAlignment="1">
      <alignment horizontal="center" vertical="center"/>
    </xf>
    <xf numFmtId="175" fontId="41" fillId="0" borderId="0" xfId="13" applyNumberFormat="1" applyFont="1" applyAlignment="1">
      <alignment horizontal="center" vertical="center"/>
    </xf>
    <xf numFmtId="171" fontId="41" fillId="0" borderId="74" xfId="53510" applyNumberFormat="1" applyFont="1" applyBorder="1" applyAlignment="1">
      <alignment horizontal="center"/>
    </xf>
    <xf numFmtId="171" fontId="42" fillId="0" borderId="6" xfId="0" applyNumberFormat="1" applyFont="1" applyBorder="1" applyAlignment="1">
      <alignment horizontal="center"/>
    </xf>
    <xf numFmtId="0" fontId="239" fillId="0" borderId="0" xfId="0" applyFont="1" applyAlignment="1">
      <alignment horizontal="justify" vertical="center"/>
    </xf>
    <xf numFmtId="0" fontId="40" fillId="3" borderId="89" xfId="13" applyFont="1" applyFill="1" applyBorder="1" applyAlignment="1">
      <alignment horizontal="center" vertical="top" wrapText="1"/>
    </xf>
    <xf numFmtId="0" fontId="41" fillId="0" borderId="73" xfId="0" applyFont="1" applyFill="1" applyBorder="1"/>
    <xf numFmtId="10" fontId="41" fillId="0" borderId="73" xfId="53434" applyNumberFormat="1" applyFont="1" applyFill="1" applyBorder="1" applyAlignment="1">
      <alignment horizontal="center"/>
    </xf>
    <xf numFmtId="10" fontId="43" fillId="0" borderId="70" xfId="0" applyNumberFormat="1" applyFont="1" applyFill="1" applyBorder="1" applyAlignment="1">
      <alignment horizontal="center"/>
    </xf>
    <xf numFmtId="10" fontId="43" fillId="0" borderId="74" xfId="0" applyNumberFormat="1" applyFont="1" applyFill="1" applyBorder="1" applyAlignment="1">
      <alignment horizontal="center"/>
    </xf>
    <xf numFmtId="10" fontId="41" fillId="0" borderId="73" xfId="0" applyNumberFormat="1" applyFont="1" applyFill="1" applyBorder="1" applyAlignment="1">
      <alignment horizontal="center"/>
    </xf>
    <xf numFmtId="10" fontId="41" fillId="0" borderId="74" xfId="0" applyNumberFormat="1" applyFont="1" applyFill="1" applyBorder="1" applyAlignment="1">
      <alignment horizontal="center"/>
    </xf>
    <xf numFmtId="9" fontId="0" fillId="0" borderId="0" xfId="53510" applyFont="1"/>
    <xf numFmtId="43" fontId="0" fillId="0" borderId="0" xfId="53509" applyFont="1"/>
    <xf numFmtId="0" fontId="42" fillId="0" borderId="0" xfId="0" applyFont="1" applyBorder="1" applyAlignment="1">
      <alignment vertical="center"/>
    </xf>
    <xf numFmtId="10" fontId="42" fillId="0" borderId="0" xfId="15" applyNumberFormat="1" applyFont="1" applyBorder="1" applyAlignment="1">
      <alignment horizontal="center"/>
    </xf>
    <xf numFmtId="171" fontId="42" fillId="0" borderId="0" xfId="15" quotePrefix="1" applyNumberFormat="1" applyFont="1" applyBorder="1" applyAlignment="1">
      <alignment horizontal="center"/>
    </xf>
    <xf numFmtId="10" fontId="41" fillId="0" borderId="66" xfId="53496" applyNumberFormat="1" applyFont="1" applyFill="1" applyBorder="1" applyAlignment="1">
      <alignment horizontal="center" vertical="center"/>
    </xf>
    <xf numFmtId="10" fontId="41" fillId="0" borderId="76" xfId="53496" applyNumberFormat="1" applyFont="1" applyFill="1" applyBorder="1" applyAlignment="1">
      <alignment horizontal="center"/>
    </xf>
    <xf numFmtId="10" fontId="41" fillId="0" borderId="69" xfId="53496" applyNumberFormat="1" applyFont="1" applyFill="1" applyBorder="1" applyAlignment="1">
      <alignment horizontal="center" vertical="center"/>
    </xf>
    <xf numFmtId="10" fontId="41" fillId="0" borderId="70" xfId="53496" applyNumberFormat="1" applyFont="1" applyFill="1" applyBorder="1" applyAlignment="1">
      <alignment horizontal="center"/>
    </xf>
    <xf numFmtId="10" fontId="0" fillId="0" borderId="0" xfId="0" applyNumberFormat="1"/>
    <xf numFmtId="10" fontId="28" fillId="0" borderId="82" xfId="0" applyNumberFormat="1" applyFont="1" applyFill="1" applyBorder="1" applyAlignment="1">
      <alignment horizontal="center"/>
    </xf>
    <xf numFmtId="0" fontId="236" fillId="3" borderId="92" xfId="1" applyFont="1" applyFill="1" applyBorder="1"/>
    <xf numFmtId="0" fontId="40" fillId="3" borderId="70" xfId="39" applyFont="1" applyFill="1" applyBorder="1" applyAlignment="1">
      <alignment horizontal="center"/>
    </xf>
    <xf numFmtId="0" fontId="40" fillId="4" borderId="0" xfId="0" applyFont="1" applyFill="1" applyBorder="1" applyAlignment="1">
      <alignment horizontal="centerContinuous" vertical="top"/>
    </xf>
    <xf numFmtId="0" fontId="40" fillId="4" borderId="4" xfId="0" applyFont="1" applyFill="1" applyBorder="1" applyAlignment="1">
      <alignment horizontal="centerContinuous" vertical="top"/>
    </xf>
    <xf numFmtId="0" fontId="40" fillId="4" borderId="5" xfId="0" applyFont="1" applyFill="1" applyBorder="1" applyAlignment="1">
      <alignment horizontal="centerContinuous" vertical="top"/>
    </xf>
    <xf numFmtId="17" fontId="40" fillId="4" borderId="93" xfId="0" quotePrefix="1" applyNumberFormat="1" applyFont="1" applyFill="1" applyBorder="1" applyAlignment="1">
      <alignment horizontal="center" vertical="center"/>
    </xf>
    <xf numFmtId="223" fontId="41" fillId="0" borderId="87" xfId="53509" applyNumberFormat="1" applyFont="1" applyFill="1" applyBorder="1" applyAlignment="1">
      <alignment horizontal="center" vertical="center"/>
    </xf>
    <xf numFmtId="223" fontId="41" fillId="0" borderId="88" xfId="53509" applyNumberFormat="1" applyFont="1" applyFill="1" applyBorder="1" applyAlignment="1">
      <alignment horizontal="center" vertical="center"/>
    </xf>
    <xf numFmtId="223" fontId="41" fillId="0" borderId="89" xfId="53509" applyNumberFormat="1" applyFont="1" applyFill="1" applyBorder="1" applyAlignment="1">
      <alignment horizontal="center" vertical="center"/>
    </xf>
    <xf numFmtId="223" fontId="41" fillId="0" borderId="4" xfId="53509" applyNumberFormat="1" applyFont="1" applyFill="1" applyBorder="1" applyAlignment="1">
      <alignment horizontal="center" vertical="center"/>
    </xf>
    <xf numFmtId="223" fontId="41" fillId="0" borderId="0" xfId="53509" applyNumberFormat="1" applyFont="1" applyFill="1" applyBorder="1" applyAlignment="1">
      <alignment horizontal="center" vertical="center"/>
    </xf>
    <xf numFmtId="223" fontId="41" fillId="0" borderId="5" xfId="53509" applyNumberFormat="1" applyFont="1" applyFill="1" applyBorder="1" applyAlignment="1">
      <alignment horizontal="center" vertical="center"/>
    </xf>
    <xf numFmtId="223" fontId="41" fillId="0" borderId="92" xfId="53509" applyNumberFormat="1" applyFont="1" applyFill="1" applyBorder="1" applyAlignment="1">
      <alignment horizontal="center" vertical="center"/>
    </xf>
    <xf numFmtId="223" fontId="41" fillId="0" borderId="2" xfId="53509" applyNumberFormat="1" applyFont="1" applyFill="1" applyBorder="1" applyAlignment="1">
      <alignment horizontal="center" vertical="center"/>
    </xf>
    <xf numFmtId="223" fontId="41" fillId="0" borderId="93" xfId="53509" applyNumberFormat="1" applyFont="1" applyFill="1" applyBorder="1" applyAlignment="1">
      <alignment horizontal="center" vertical="center"/>
    </xf>
    <xf numFmtId="6" fontId="40" fillId="3" borderId="92" xfId="13" quotePrefix="1" applyNumberFormat="1" applyFont="1" applyFill="1" applyBorder="1" applyAlignment="1">
      <alignment horizontal="left" vertical="top" wrapText="1"/>
    </xf>
    <xf numFmtId="0" fontId="40" fillId="3" borderId="93" xfId="13" applyFont="1" applyFill="1" applyBorder="1" applyAlignment="1">
      <alignment vertical="top" wrapText="1"/>
    </xf>
    <xf numFmtId="0" fontId="40" fillId="3" borderId="0" xfId="13" applyFont="1" applyFill="1" applyAlignment="1">
      <alignment horizontal="center" vertical="top" wrapText="1"/>
    </xf>
    <xf numFmtId="0" fontId="40" fillId="3" borderId="5" xfId="13" applyFont="1" applyFill="1" applyBorder="1" applyAlignment="1">
      <alignment horizontal="center" vertical="top" wrapText="1"/>
    </xf>
    <xf numFmtId="17" fontId="40" fillId="3" borderId="92" xfId="13" applyNumberFormat="1" applyFont="1" applyFill="1" applyBorder="1" applyAlignment="1">
      <alignment horizontal="center" vertical="top" wrapText="1"/>
    </xf>
    <xf numFmtId="17" fontId="40" fillId="3" borderId="93" xfId="13" applyNumberFormat="1" applyFont="1" applyFill="1" applyBorder="1" applyAlignment="1">
      <alignment horizontal="center" vertical="top" wrapText="1"/>
    </xf>
    <xf numFmtId="171" fontId="41" fillId="0" borderId="0" xfId="32497" applyNumberFormat="1" applyFont="1" applyBorder="1" applyAlignment="1">
      <alignment horizontal="center" vertical="center"/>
    </xf>
    <xf numFmtId="171" fontId="41" fillId="0" borderId="5" xfId="32497" applyNumberFormat="1" applyFont="1" applyBorder="1" applyAlignment="1">
      <alignment horizontal="center" vertical="center"/>
    </xf>
    <xf numFmtId="0" fontId="42" fillId="0" borderId="92" xfId="0" applyFont="1" applyBorder="1" applyAlignment="1">
      <alignment vertical="center"/>
    </xf>
    <xf numFmtId="171" fontId="42" fillId="0" borderId="2" xfId="32497" applyNumberFormat="1" applyFont="1" applyFill="1" applyBorder="1" applyAlignment="1">
      <alignment horizontal="center" vertical="center"/>
    </xf>
    <xf numFmtId="171" fontId="42" fillId="0" borderId="93" xfId="32497" applyNumberFormat="1" applyFont="1" applyFill="1" applyBorder="1" applyAlignment="1">
      <alignment horizontal="center" vertical="center"/>
    </xf>
    <xf numFmtId="0" fontId="41" fillId="0" borderId="86" xfId="0" applyFont="1" applyBorder="1" applyAlignment="1">
      <alignment vertical="center"/>
    </xf>
    <xf numFmtId="171" fontId="41" fillId="0" borderId="0" xfId="32497" applyNumberFormat="1" applyFont="1" applyFill="1" applyBorder="1" applyAlignment="1">
      <alignment horizontal="center" vertical="center"/>
    </xf>
    <xf numFmtId="171" fontId="41" fillId="0" borderId="5" xfId="32497" applyNumberFormat="1" applyFont="1" applyFill="1" applyBorder="1" applyAlignment="1">
      <alignment horizontal="center" vertical="center"/>
    </xf>
    <xf numFmtId="0" fontId="41" fillId="0" borderId="3" xfId="0" applyFont="1" applyBorder="1" applyAlignment="1">
      <alignment vertical="center"/>
    </xf>
    <xf numFmtId="171" fontId="42" fillId="0" borderId="2" xfId="32497" applyNumberFormat="1" applyFont="1" applyBorder="1" applyAlignment="1">
      <alignment horizontal="center" vertical="center"/>
    </xf>
    <xf numFmtId="171" fontId="42" fillId="0" borderId="93" xfId="32497" applyNumberFormat="1" applyFont="1" applyBorder="1" applyAlignment="1">
      <alignment horizontal="center" vertical="center"/>
    </xf>
    <xf numFmtId="171" fontId="41" fillId="0" borderId="5" xfId="27" quotePrefix="1" applyNumberFormat="1" applyFont="1" applyFill="1" applyBorder="1" applyAlignment="1">
      <alignment horizontal="center"/>
    </xf>
    <xf numFmtId="0" fontId="3" fillId="0" borderId="0" xfId="1" applyFont="1" applyFill="1" applyBorder="1"/>
    <xf numFmtId="0" fontId="28" fillId="0" borderId="0" xfId="21" applyFont="1" applyAlignment="1">
      <alignment horizontal="center"/>
    </xf>
    <xf numFmtId="171" fontId="32" fillId="0" borderId="0" xfId="53496" applyNumberFormat="1" applyFont="1" applyFill="1" applyBorder="1" applyAlignment="1">
      <alignment horizontal="center"/>
    </xf>
    <xf numFmtId="0" fontId="0" fillId="0" borderId="0" xfId="0" applyFont="1"/>
    <xf numFmtId="0" fontId="28" fillId="5" borderId="0" xfId="21" applyFont="1" applyFill="1" applyAlignment="1">
      <alignment vertical="center"/>
    </xf>
    <xf numFmtId="0" fontId="28" fillId="5" borderId="0" xfId="21" applyFont="1" applyFill="1"/>
    <xf numFmtId="171" fontId="32" fillId="5" borderId="0" xfId="53496" applyNumberFormat="1" applyFont="1" applyFill="1" applyBorder="1" applyAlignment="1"/>
    <xf numFmtId="0" fontId="0" fillId="3" borderId="87" xfId="0" applyFont="1" applyFill="1" applyBorder="1"/>
    <xf numFmtId="0" fontId="0" fillId="3" borderId="88" xfId="0" applyFont="1" applyFill="1" applyBorder="1"/>
    <xf numFmtId="0" fontId="0" fillId="3" borderId="89" xfId="0" applyFont="1" applyFill="1" applyBorder="1"/>
    <xf numFmtId="0" fontId="0" fillId="3" borderId="92" xfId="0" applyFont="1" applyFill="1" applyBorder="1"/>
    <xf numFmtId="0" fontId="0" fillId="3" borderId="70" xfId="0" applyFont="1" applyFill="1" applyBorder="1"/>
    <xf numFmtId="0" fontId="0" fillId="3" borderId="93" xfId="0" applyFont="1" applyFill="1" applyBorder="1"/>
    <xf numFmtId="1" fontId="1" fillId="3" borderId="73" xfId="7828" quotePrefix="1" applyNumberFormat="1" applyFont="1" applyFill="1" applyBorder="1" applyAlignment="1">
      <alignment horizontal="center" vertical="center"/>
    </xf>
    <xf numFmtId="1" fontId="1" fillId="3" borderId="70" xfId="7828" quotePrefix="1" applyNumberFormat="1" applyFont="1" applyFill="1" applyBorder="1" applyAlignment="1">
      <alignment horizontal="center" vertical="center"/>
    </xf>
    <xf numFmtId="1" fontId="1" fillId="3" borderId="74" xfId="7828" quotePrefix="1" applyNumberFormat="1" applyFont="1" applyFill="1" applyBorder="1" applyAlignment="1">
      <alignment horizontal="center" vertical="center"/>
    </xf>
    <xf numFmtId="0" fontId="1" fillId="3" borderId="73" xfId="2" applyFont="1" applyFill="1" applyBorder="1" applyAlignment="1">
      <alignment horizontal="center"/>
    </xf>
    <xf numFmtId="0" fontId="1" fillId="3" borderId="5" xfId="2" applyFont="1" applyFill="1" applyBorder="1" applyAlignment="1">
      <alignment horizontal="center"/>
    </xf>
    <xf numFmtId="3" fontId="28" fillId="5" borderId="87" xfId="21" applyNumberFormat="1" applyFont="1" applyFill="1" applyBorder="1"/>
    <xf numFmtId="3" fontId="28" fillId="5" borderId="88" xfId="21" applyNumberFormat="1" applyFont="1" applyFill="1" applyBorder="1"/>
    <xf numFmtId="3" fontId="28" fillId="5" borderId="89" xfId="21" applyNumberFormat="1" applyFont="1" applyFill="1" applyBorder="1"/>
    <xf numFmtId="229" fontId="28" fillId="5" borderId="87" xfId="9396" applyNumberFormat="1" applyFont="1" applyFill="1" applyBorder="1" applyAlignment="1">
      <alignment horizontal="center" vertical="center"/>
    </xf>
    <xf numFmtId="229" fontId="28" fillId="5" borderId="88" xfId="9396" applyNumberFormat="1" applyFont="1" applyFill="1" applyBorder="1" applyAlignment="1">
      <alignment horizontal="center" vertical="center"/>
    </xf>
    <xf numFmtId="229" fontId="28" fillId="5" borderId="89" xfId="9396" applyNumberFormat="1" applyFont="1" applyFill="1" applyBorder="1" applyAlignment="1">
      <alignment horizontal="center" vertical="center"/>
    </xf>
    <xf numFmtId="171" fontId="28" fillId="6" borderId="4" xfId="53496" applyNumberFormat="1" applyFont="1" applyFill="1" applyBorder="1" applyAlignment="1">
      <alignment horizontal="center" vertical="center"/>
    </xf>
    <xf numFmtId="171" fontId="28" fillId="6" borderId="89" xfId="53496" applyNumberFormat="1" applyFont="1" applyFill="1" applyBorder="1" applyAlignment="1">
      <alignment horizontal="center" vertical="center"/>
    </xf>
    <xf numFmtId="3" fontId="28" fillId="5" borderId="4" xfId="21" applyNumberFormat="1" applyFont="1" applyFill="1" applyBorder="1" applyAlignment="1">
      <alignment vertical="center"/>
    </xf>
    <xf numFmtId="3" fontId="28" fillId="5" borderId="0" xfId="21" applyNumberFormat="1" applyFont="1" applyFill="1" applyAlignment="1">
      <alignment vertical="center"/>
    </xf>
    <xf numFmtId="3" fontId="28" fillId="5" borderId="5" xfId="21" applyNumberFormat="1" applyFont="1" applyFill="1" applyBorder="1" applyAlignment="1">
      <alignment vertical="center"/>
    </xf>
    <xf numFmtId="229" fontId="28" fillId="5" borderId="4" xfId="49857" applyNumberFormat="1" applyFont="1" applyFill="1" applyBorder="1" applyAlignment="1">
      <alignment horizontal="center" vertical="center"/>
    </xf>
    <xf numFmtId="229" fontId="28" fillId="5" borderId="0" xfId="49857" applyNumberFormat="1" applyFont="1" applyFill="1" applyBorder="1" applyAlignment="1">
      <alignment horizontal="center" vertical="center"/>
    </xf>
    <xf numFmtId="229" fontId="28" fillId="5" borderId="5" xfId="49857" applyNumberFormat="1" applyFont="1" applyFill="1" applyBorder="1" applyAlignment="1">
      <alignment horizontal="center" vertical="center"/>
    </xf>
    <xf numFmtId="171" fontId="28" fillId="6" borderId="5" xfId="53496" applyNumberFormat="1" applyFont="1" applyFill="1" applyBorder="1" applyAlignment="1">
      <alignment horizontal="center" vertical="center"/>
    </xf>
    <xf numFmtId="3" fontId="28" fillId="5" borderId="4" xfId="21" applyNumberFormat="1" applyFont="1" applyFill="1" applyBorder="1"/>
    <xf numFmtId="3" fontId="28" fillId="5" borderId="0" xfId="21" applyNumberFormat="1" applyFont="1" applyFill="1"/>
    <xf numFmtId="3" fontId="28" fillId="5" borderId="5" xfId="21" applyNumberFormat="1" applyFont="1" applyFill="1" applyBorder="1"/>
    <xf numFmtId="229" fontId="28" fillId="5" borderId="4" xfId="9396" applyNumberFormat="1" applyFont="1" applyFill="1" applyBorder="1" applyAlignment="1">
      <alignment horizontal="center" vertical="center"/>
    </xf>
    <xf numFmtId="229" fontId="28" fillId="5" borderId="5" xfId="9396" applyNumberFormat="1" applyFont="1" applyFill="1" applyBorder="1" applyAlignment="1">
      <alignment horizontal="center" vertical="center"/>
    </xf>
    <xf numFmtId="0" fontId="28" fillId="5" borderId="92" xfId="21" applyFont="1" applyFill="1" applyBorder="1" applyAlignment="1">
      <alignment vertical="center"/>
    </xf>
    <xf numFmtId="0" fontId="28" fillId="5" borderId="2" xfId="21" applyFont="1" applyFill="1" applyBorder="1"/>
    <xf numFmtId="0" fontId="28" fillId="5" borderId="93" xfId="21" applyFont="1" applyFill="1" applyBorder="1"/>
    <xf numFmtId="229" fontId="28" fillId="5" borderId="92" xfId="9396" applyNumberFormat="1" applyFont="1" applyFill="1" applyBorder="1" applyAlignment="1">
      <alignment horizontal="center" vertical="center"/>
    </xf>
    <xf numFmtId="229" fontId="28" fillId="5" borderId="70" xfId="9396" applyNumberFormat="1" applyFont="1" applyFill="1" applyBorder="1" applyAlignment="1">
      <alignment horizontal="center" vertical="center"/>
    </xf>
    <xf numFmtId="229" fontId="28" fillId="5" borderId="93" xfId="9396" applyNumberFormat="1" applyFont="1" applyFill="1" applyBorder="1" applyAlignment="1">
      <alignment horizontal="center" vertical="center"/>
    </xf>
    <xf numFmtId="171" fontId="28" fillId="0" borderId="73" xfId="53496" applyNumberFormat="1" applyFont="1" applyFill="1" applyBorder="1" applyAlignment="1">
      <alignment horizontal="center" vertical="center"/>
    </xf>
    <xf numFmtId="171" fontId="28" fillId="0" borderId="74" xfId="53496" applyNumberFormat="1" applyFont="1" applyFill="1" applyBorder="1" applyAlignment="1">
      <alignment horizontal="center" vertical="center"/>
    </xf>
    <xf numFmtId="3" fontId="28" fillId="5" borderId="0" xfId="53496" applyNumberFormat="1" applyFont="1" applyFill="1" applyBorder="1" applyAlignment="1">
      <alignment vertical="center"/>
    </xf>
    <xf numFmtId="171" fontId="28" fillId="0" borderId="0" xfId="53496" applyNumberFormat="1" applyFont="1" applyFill="1" applyBorder="1" applyAlignment="1">
      <alignment horizontal="center" vertical="center"/>
    </xf>
    <xf numFmtId="0" fontId="28" fillId="0" borderId="0" xfId="21" applyFont="1"/>
    <xf numFmtId="3" fontId="28" fillId="0" borderId="0" xfId="21" applyNumberFormat="1" applyFont="1"/>
    <xf numFmtId="0" fontId="1" fillId="3" borderId="86" xfId="3" applyFont="1" applyFill="1" applyBorder="1" applyAlignment="1">
      <alignment horizontal="center"/>
    </xf>
    <xf numFmtId="0" fontId="28" fillId="0" borderId="0" xfId="7" applyFont="1"/>
    <xf numFmtId="17" fontId="1" fillId="3" borderId="4" xfId="3" applyNumberFormat="1" applyFont="1" applyFill="1" applyBorder="1" applyAlignment="1">
      <alignment horizontal="center"/>
    </xf>
    <xf numFmtId="1" fontId="1" fillId="3" borderId="0" xfId="4" applyNumberFormat="1" applyFont="1" applyFill="1" applyBorder="1" applyAlignment="1">
      <alignment horizontal="center"/>
    </xf>
    <xf numFmtId="1" fontId="1" fillId="3" borderId="5" xfId="4" applyNumberFormat="1" applyFont="1" applyFill="1" applyBorder="1" applyAlignment="1">
      <alignment horizontal="center"/>
    </xf>
    <xf numFmtId="0" fontId="1" fillId="3" borderId="0" xfId="2" applyFont="1" applyFill="1" applyAlignment="1">
      <alignment horizontal="center"/>
    </xf>
    <xf numFmtId="17" fontId="1" fillId="3" borderId="92" xfId="3" quotePrefix="1" applyNumberFormat="1" applyFont="1" applyFill="1" applyBorder="1" applyAlignment="1">
      <alignment horizontal="center"/>
    </xf>
    <xf numFmtId="0" fontId="1" fillId="3" borderId="93" xfId="3" quotePrefix="1" applyFont="1" applyFill="1" applyBorder="1" applyAlignment="1">
      <alignment horizontal="center"/>
    </xf>
    <xf numFmtId="0" fontId="1" fillId="3" borderId="1" xfId="3" applyFont="1" applyFill="1" applyBorder="1" applyAlignment="1">
      <alignment horizontal="center"/>
    </xf>
    <xf numFmtId="0" fontId="28" fillId="0" borderId="87" xfId="21" applyFont="1" applyBorder="1" applyAlignment="1">
      <alignment horizontal="left"/>
    </xf>
    <xf numFmtId="0" fontId="28" fillId="0" borderId="88" xfId="21" applyFont="1" applyBorder="1"/>
    <xf numFmtId="171" fontId="28" fillId="0" borderId="88" xfId="53496" applyNumberFormat="1" applyFont="1" applyBorder="1" applyAlignment="1">
      <alignment horizontal="center"/>
    </xf>
    <xf numFmtId="171" fontId="28" fillId="0" borderId="89" xfId="53496" applyNumberFormat="1" applyFont="1" applyBorder="1" applyAlignment="1">
      <alignment horizontal="center"/>
    </xf>
    <xf numFmtId="0" fontId="28" fillId="0" borderId="4" xfId="21" applyFont="1" applyBorder="1" applyAlignment="1">
      <alignment horizontal="left"/>
    </xf>
    <xf numFmtId="171" fontId="28" fillId="0" borderId="0" xfId="53496" applyNumberFormat="1" applyFont="1" applyBorder="1" applyAlignment="1">
      <alignment horizontal="center"/>
    </xf>
    <xf numFmtId="171" fontId="28" fillId="0" borderId="5" xfId="53496" applyNumberFormat="1" applyFont="1" applyBorder="1" applyAlignment="1">
      <alignment horizontal="center"/>
    </xf>
    <xf numFmtId="0" fontId="32" fillId="0" borderId="4" xfId="21" applyFont="1" applyBorder="1" applyAlignment="1">
      <alignment horizontal="left"/>
    </xf>
    <xf numFmtId="0" fontId="32" fillId="0" borderId="0" xfId="21" applyFont="1"/>
    <xf numFmtId="229" fontId="32" fillId="5" borderId="4" xfId="9396" applyNumberFormat="1" applyFont="1" applyFill="1" applyBorder="1" applyAlignment="1">
      <alignment horizontal="center" vertical="center"/>
    </xf>
    <xf numFmtId="229" fontId="32" fillId="5" borderId="0" xfId="49857" applyNumberFormat="1" applyFont="1" applyFill="1" applyBorder="1" applyAlignment="1">
      <alignment horizontal="center" vertical="center"/>
    </xf>
    <xf numFmtId="229" fontId="32" fillId="5" borderId="5" xfId="9396" applyNumberFormat="1" applyFont="1" applyFill="1" applyBorder="1" applyAlignment="1">
      <alignment horizontal="center" vertical="center"/>
    </xf>
    <xf numFmtId="171" fontId="32" fillId="0" borderId="0" xfId="53496" applyNumberFormat="1" applyFont="1" applyBorder="1" applyAlignment="1">
      <alignment horizontal="center"/>
    </xf>
    <xf numFmtId="171" fontId="32" fillId="0" borderId="5" xfId="53496" applyNumberFormat="1" applyFont="1" applyBorder="1" applyAlignment="1">
      <alignment horizontal="center"/>
    </xf>
    <xf numFmtId="229" fontId="32" fillId="5" borderId="5" xfId="49857" applyNumberFormat="1" applyFont="1" applyFill="1" applyBorder="1" applyAlignment="1">
      <alignment horizontal="center" vertical="center"/>
    </xf>
    <xf numFmtId="171" fontId="32" fillId="6" borderId="5" xfId="53496" applyNumberFormat="1" applyFont="1" applyFill="1" applyBorder="1" applyAlignment="1">
      <alignment horizontal="center" vertical="center"/>
    </xf>
    <xf numFmtId="0" fontId="28" fillId="0" borderId="4" xfId="2" applyFont="1" applyBorder="1" applyAlignment="1">
      <alignment horizontal="left"/>
    </xf>
    <xf numFmtId="229" fontId="28" fillId="5" borderId="0" xfId="9396" applyNumberFormat="1" applyFont="1" applyFill="1" applyBorder="1" applyAlignment="1">
      <alignment horizontal="center" vertical="center"/>
    </xf>
    <xf numFmtId="171" fontId="28" fillId="0" borderId="0" xfId="53496" applyNumberFormat="1" applyFont="1" applyBorder="1" applyAlignment="1">
      <alignment horizontal="center" vertical="center"/>
    </xf>
    <xf numFmtId="171" fontId="28" fillId="0" borderId="5" xfId="53496" applyNumberFormat="1" applyFont="1" applyBorder="1" applyAlignment="1">
      <alignment horizontal="center" vertical="center"/>
    </xf>
    <xf numFmtId="229" fontId="32" fillId="5" borderId="4" xfId="49857" applyNumberFormat="1" applyFont="1" applyFill="1" applyBorder="1" applyAlignment="1">
      <alignment horizontal="center" vertical="center"/>
    </xf>
    <xf numFmtId="171" fontId="32" fillId="0" borderId="0" xfId="53496" applyNumberFormat="1" applyFont="1" applyBorder="1" applyAlignment="1">
      <alignment horizontal="center" vertical="center"/>
    </xf>
    <xf numFmtId="171" fontId="32" fillId="0" borderId="5" xfId="53496" applyNumberFormat="1" applyFont="1" applyBorder="1" applyAlignment="1">
      <alignment horizontal="center" vertical="center"/>
    </xf>
    <xf numFmtId="0" fontId="28" fillId="0" borderId="4" xfId="2" applyFont="1" applyBorder="1" applyAlignment="1">
      <alignment horizontal="left" vertical="center" indent="1"/>
    </xf>
    <xf numFmtId="0" fontId="28" fillId="0" borderId="4" xfId="21" applyFont="1" applyBorder="1" applyAlignment="1">
      <alignment horizontal="left" indent="1"/>
    </xf>
    <xf numFmtId="0" fontId="28" fillId="0" borderId="4" xfId="21" applyFont="1" applyBorder="1" applyAlignment="1">
      <alignment horizontal="left" vertical="center"/>
    </xf>
    <xf numFmtId="0" fontId="28" fillId="0" borderId="0" xfId="21" applyFont="1" applyAlignment="1">
      <alignment vertical="center" wrapText="1"/>
    </xf>
    <xf numFmtId="0" fontId="28" fillId="0" borderId="0" xfId="21" applyFont="1" applyAlignment="1">
      <alignment wrapText="1"/>
    </xf>
    <xf numFmtId="0" fontId="28" fillId="0" borderId="0" xfId="21" applyFont="1" applyAlignment="1">
      <alignment horizontal="left"/>
    </xf>
    <xf numFmtId="0" fontId="32" fillId="0" borderId="92" xfId="21" applyFont="1" applyBorder="1"/>
    <xf numFmtId="0" fontId="32" fillId="0" borderId="2" xfId="21" applyFont="1" applyBorder="1"/>
    <xf numFmtId="229" fontId="28" fillId="5" borderId="92" xfId="49857" applyNumberFormat="1" applyFont="1" applyFill="1" applyBorder="1" applyAlignment="1">
      <alignment horizontal="center" vertical="center"/>
    </xf>
    <xf numFmtId="229" fontId="28" fillId="5" borderId="70" xfId="49857" applyNumberFormat="1" applyFont="1" applyFill="1" applyBorder="1" applyAlignment="1">
      <alignment horizontal="center" vertical="center"/>
    </xf>
    <xf numFmtId="229" fontId="28" fillId="5" borderId="93" xfId="49857" applyNumberFormat="1" applyFont="1" applyFill="1" applyBorder="1" applyAlignment="1">
      <alignment horizontal="center" vertical="center"/>
    </xf>
    <xf numFmtId="171" fontId="32" fillId="6" borderId="2" xfId="53496" applyNumberFormat="1" applyFont="1" applyFill="1" applyBorder="1" applyAlignment="1">
      <alignment horizontal="center" vertical="center"/>
    </xf>
    <xf numFmtId="171" fontId="32" fillId="6" borderId="93" xfId="53496" applyNumberFormat="1" applyFont="1" applyFill="1" applyBorder="1" applyAlignment="1">
      <alignment horizontal="center" vertical="center"/>
    </xf>
    <xf numFmtId="0" fontId="28" fillId="0" borderId="0" xfId="21" applyFont="1" applyAlignment="1">
      <alignment vertical="center"/>
    </xf>
    <xf numFmtId="171" fontId="32" fillId="0" borderId="0" xfId="53496" applyNumberFormat="1" applyFont="1" applyFill="1" applyBorder="1" applyAlignment="1"/>
    <xf numFmtId="0" fontId="32" fillId="3" borderId="68" xfId="0" applyFont="1" applyFill="1" applyBorder="1" applyAlignment="1">
      <alignment vertical="center" wrapText="1"/>
    </xf>
    <xf numFmtId="0" fontId="1" fillId="3" borderId="86" xfId="0" applyFont="1" applyFill="1" applyBorder="1" applyAlignment="1">
      <alignment horizontal="center" vertical="center"/>
    </xf>
    <xf numFmtId="0" fontId="254" fillId="3" borderId="1" xfId="1" applyFont="1" applyFill="1" applyBorder="1"/>
    <xf numFmtId="0" fontId="1" fillId="3" borderId="0" xfId="21" applyFont="1" applyFill="1" applyAlignment="1">
      <alignment horizontal="center" vertical="center"/>
    </xf>
    <xf numFmtId="0" fontId="1" fillId="3" borderId="5" xfId="21" applyFont="1" applyFill="1" applyBorder="1" applyAlignment="1">
      <alignment horizontal="center" vertical="center"/>
    </xf>
    <xf numFmtId="0" fontId="1" fillId="3" borderId="70" xfId="21" applyFont="1" applyFill="1" applyBorder="1" applyAlignment="1">
      <alignment horizontal="center" vertical="center"/>
    </xf>
    <xf numFmtId="0" fontId="1" fillId="3" borderId="74" xfId="21" applyFont="1" applyFill="1" applyBorder="1" applyAlignment="1">
      <alignment horizontal="center" vertical="center"/>
    </xf>
    <xf numFmtId="0" fontId="1" fillId="3" borderId="92" xfId="0" quotePrefix="1" applyFont="1" applyFill="1" applyBorder="1" applyAlignment="1">
      <alignment horizontal="center" vertical="center"/>
    </xf>
    <xf numFmtId="0" fontId="1" fillId="3" borderId="93" xfId="0" quotePrefix="1" applyFont="1" applyFill="1" applyBorder="1" applyAlignment="1">
      <alignment horizontal="center" vertical="center"/>
    </xf>
    <xf numFmtId="0" fontId="1" fillId="3" borderId="1" xfId="21" applyFont="1" applyFill="1" applyBorder="1" applyAlignment="1">
      <alignment horizontal="center" vertical="center"/>
    </xf>
    <xf numFmtId="0" fontId="28" fillId="2" borderId="87" xfId="0" applyFont="1" applyFill="1" applyBorder="1" applyAlignment="1">
      <alignment vertical="center"/>
    </xf>
    <xf numFmtId="171" fontId="28" fillId="5" borderId="88" xfId="6" applyNumberFormat="1" applyFont="1" applyFill="1" applyBorder="1" applyAlignment="1">
      <alignment horizontal="center" vertical="center"/>
    </xf>
    <xf numFmtId="171" fontId="28" fillId="5" borderId="77" xfId="6" applyNumberFormat="1" applyFont="1" applyFill="1" applyBorder="1" applyAlignment="1">
      <alignment horizontal="center" vertical="center"/>
    </xf>
    <xf numFmtId="171" fontId="28" fillId="5" borderId="3" xfId="6" applyNumberFormat="1" applyFont="1" applyFill="1" applyBorder="1" applyAlignment="1">
      <alignment horizontal="center" vertical="center"/>
    </xf>
    <xf numFmtId="0" fontId="28" fillId="2" borderId="4" xfId="0" applyFont="1" applyFill="1" applyBorder="1" applyAlignment="1">
      <alignment vertical="center"/>
    </xf>
    <xf numFmtId="171" fontId="28" fillId="5" borderId="0" xfId="6" applyNumberFormat="1" applyFont="1" applyFill="1" applyBorder="1" applyAlignment="1">
      <alignment horizontal="center" vertical="center"/>
    </xf>
    <xf numFmtId="171" fontId="28" fillId="5" borderId="5" xfId="6" applyNumberFormat="1" applyFont="1" applyFill="1" applyBorder="1" applyAlignment="1">
      <alignment horizontal="center" vertical="center"/>
    </xf>
    <xf numFmtId="0" fontId="32" fillId="2" borderId="4" xfId="0" applyFont="1" applyFill="1" applyBorder="1" applyAlignment="1">
      <alignment vertical="center"/>
    </xf>
    <xf numFmtId="229" fontId="32" fillId="5" borderId="0" xfId="9396" applyNumberFormat="1" applyFont="1" applyFill="1" applyBorder="1" applyAlignment="1">
      <alignment horizontal="center" vertical="center"/>
    </xf>
    <xf numFmtId="171" fontId="32" fillId="5" borderId="0" xfId="6" applyNumberFormat="1" applyFont="1" applyFill="1" applyBorder="1" applyAlignment="1">
      <alignment horizontal="center" vertical="center"/>
    </xf>
    <xf numFmtId="171" fontId="32" fillId="5" borderId="5" xfId="6" applyNumberFormat="1" applyFont="1" applyFill="1" applyBorder="1" applyAlignment="1">
      <alignment horizontal="center" vertical="center"/>
    </xf>
    <xf numFmtId="171" fontId="32" fillId="5" borderId="3" xfId="6" applyNumberFormat="1" applyFont="1" applyFill="1" applyBorder="1" applyAlignment="1">
      <alignment horizontal="center" vertical="center"/>
    </xf>
    <xf numFmtId="0" fontId="32" fillId="2" borderId="92" xfId="0" applyFont="1" applyFill="1" applyBorder="1" applyAlignment="1">
      <alignment vertical="center"/>
    </xf>
    <xf numFmtId="229" fontId="32" fillId="5" borderId="92" xfId="9396" applyNumberFormat="1" applyFont="1" applyFill="1" applyBorder="1" applyAlignment="1">
      <alignment horizontal="center" vertical="center"/>
    </xf>
    <xf numFmtId="229" fontId="32" fillId="5" borderId="70" xfId="9396" applyNumberFormat="1" applyFont="1" applyFill="1" applyBorder="1" applyAlignment="1">
      <alignment horizontal="center" vertical="center"/>
    </xf>
    <xf numFmtId="229" fontId="32" fillId="5" borderId="93" xfId="9396" applyNumberFormat="1" applyFont="1" applyFill="1" applyBorder="1" applyAlignment="1">
      <alignment horizontal="center" vertical="center"/>
    </xf>
    <xf numFmtId="171" fontId="32" fillId="5" borderId="1" xfId="6" applyNumberFormat="1" applyFont="1" applyFill="1" applyBorder="1" applyAlignment="1">
      <alignment horizontal="center" vertical="center"/>
    </xf>
    <xf numFmtId="0" fontId="32" fillId="0" borderId="6" xfId="0" applyFont="1" applyBorder="1" applyAlignment="1">
      <alignment horizontal="left" vertical="center"/>
    </xf>
    <xf numFmtId="171" fontId="32" fillId="0" borderId="70" xfId="0" applyNumberFormat="1" applyFont="1" applyBorder="1" applyAlignment="1">
      <alignment horizontal="center" vertical="center"/>
    </xf>
    <xf numFmtId="170" fontId="32" fillId="5" borderId="8" xfId="0" applyNumberFormat="1" applyFont="1" applyFill="1" applyBorder="1" applyAlignment="1">
      <alignment horizontal="center" vertical="center"/>
    </xf>
    <xf numFmtId="170" fontId="32" fillId="5" borderId="9" xfId="0" applyNumberFormat="1" applyFont="1" applyFill="1" applyBorder="1" applyAlignment="1">
      <alignment horizontal="center" vertical="center"/>
    </xf>
    <xf numFmtId="171" fontId="32" fillId="0" borderId="8" xfId="53496" applyNumberFormat="1" applyFont="1" applyFill="1" applyBorder="1" applyAlignment="1">
      <alignment horizontal="center" vertical="center"/>
    </xf>
    <xf numFmtId="171" fontId="32" fillId="0" borderId="9" xfId="53496" applyNumberFormat="1" applyFont="1" applyFill="1" applyBorder="1" applyAlignment="1">
      <alignment horizontal="center" vertical="center"/>
    </xf>
    <xf numFmtId="171" fontId="32" fillId="5" borderId="6" xfId="53496" applyNumberFormat="1" applyFont="1" applyFill="1" applyBorder="1" applyAlignment="1">
      <alignment horizontal="center" vertical="center"/>
    </xf>
    <xf numFmtId="0" fontId="45" fillId="0" borderId="0" xfId="0" applyFont="1" applyAlignment="1">
      <alignment horizontal="center"/>
    </xf>
    <xf numFmtId="0" fontId="32" fillId="3" borderId="86" xfId="0" applyFont="1" applyFill="1" applyBorder="1" applyAlignment="1">
      <alignment vertical="center" wrapText="1"/>
    </xf>
    <xf numFmtId="0" fontId="32" fillId="3" borderId="1" xfId="0" applyFont="1" applyFill="1" applyBorder="1" applyAlignment="1">
      <alignment vertical="center" wrapText="1"/>
    </xf>
    <xf numFmtId="17" fontId="1" fillId="3" borderId="92" xfId="21" quotePrefix="1" applyNumberFormat="1" applyFont="1" applyFill="1" applyBorder="1" applyAlignment="1">
      <alignment horizontal="center" vertical="center"/>
    </xf>
    <xf numFmtId="17" fontId="1" fillId="3" borderId="70" xfId="21" quotePrefix="1" applyNumberFormat="1" applyFont="1" applyFill="1" applyBorder="1" applyAlignment="1">
      <alignment horizontal="center" vertical="center"/>
    </xf>
    <xf numFmtId="17" fontId="1" fillId="3" borderId="93" xfId="21" quotePrefix="1" applyNumberFormat="1" applyFont="1" applyFill="1" applyBorder="1" applyAlignment="1">
      <alignment horizontal="center" vertical="center"/>
    </xf>
    <xf numFmtId="0" fontId="1" fillId="3" borderId="70" xfId="2" applyFont="1" applyFill="1" applyBorder="1" applyAlignment="1">
      <alignment horizontal="center"/>
    </xf>
    <xf numFmtId="0" fontId="1" fillId="3" borderId="74" xfId="2" applyFont="1" applyFill="1" applyBorder="1" applyAlignment="1">
      <alignment horizontal="center"/>
    </xf>
    <xf numFmtId="0" fontId="28" fillId="2" borderId="86" xfId="0" applyFont="1" applyFill="1" applyBorder="1" applyAlignment="1">
      <alignment vertical="center"/>
    </xf>
    <xf numFmtId="171" fontId="28" fillId="5" borderId="84" xfId="6" applyNumberFormat="1" applyFont="1" applyFill="1" applyBorder="1" applyAlignment="1">
      <alignment horizontal="center" vertical="center"/>
    </xf>
    <xf numFmtId="171" fontId="28" fillId="5" borderId="85" xfId="6" applyNumberFormat="1" applyFont="1" applyFill="1" applyBorder="1" applyAlignment="1">
      <alignment horizontal="center" vertical="center"/>
    </xf>
    <xf numFmtId="0" fontId="28" fillId="2" borderId="3" xfId="0" applyFont="1" applyFill="1" applyBorder="1" applyAlignment="1">
      <alignment vertical="center"/>
    </xf>
    <xf numFmtId="171" fontId="28" fillId="5" borderId="4" xfId="6" applyNumberFormat="1" applyFont="1" applyFill="1" applyBorder="1" applyAlignment="1">
      <alignment horizontal="center" vertical="center"/>
    </xf>
    <xf numFmtId="0" fontId="28" fillId="2" borderId="1" xfId="0" applyFont="1" applyFill="1" applyBorder="1" applyAlignment="1">
      <alignment vertical="center"/>
    </xf>
    <xf numFmtId="171" fontId="28" fillId="5" borderId="73" xfId="6" applyNumberFormat="1" applyFont="1" applyFill="1" applyBorder="1" applyAlignment="1">
      <alignment horizontal="center" vertical="center"/>
    </xf>
    <xf numFmtId="171" fontId="28" fillId="5" borderId="74" xfId="6" applyNumberFormat="1" applyFont="1" applyFill="1" applyBorder="1" applyAlignment="1">
      <alignment horizontal="center" vertical="center"/>
    </xf>
    <xf numFmtId="0" fontId="255" fillId="0" borderId="0" xfId="0" applyFont="1"/>
    <xf numFmtId="0" fontId="28" fillId="2" borderId="0" xfId="0" applyFont="1" applyFill="1"/>
    <xf numFmtId="17" fontId="38" fillId="4" borderId="8" xfId="0" quotePrefix="1" applyNumberFormat="1" applyFont="1" applyFill="1" applyBorder="1" applyAlignment="1">
      <alignment horizontal="center" wrapText="1"/>
    </xf>
    <xf numFmtId="0" fontId="38" fillId="4" borderId="9" xfId="0" applyFont="1" applyFill="1" applyBorder="1" applyAlignment="1">
      <alignment horizontal="center" wrapText="1"/>
    </xf>
    <xf numFmtId="17" fontId="1" fillId="3" borderId="7" xfId="21" quotePrefix="1" applyNumberFormat="1" applyFont="1" applyFill="1" applyBorder="1" applyAlignment="1">
      <alignment horizontal="center" wrapText="1"/>
    </xf>
    <xf numFmtId="0" fontId="1" fillId="3" borderId="9" xfId="21" applyFont="1" applyFill="1" applyBorder="1" applyAlignment="1">
      <alignment horizontal="center" wrapText="1"/>
    </xf>
    <xf numFmtId="0" fontId="28" fillId="2" borderId="86" xfId="0" applyFont="1" applyFill="1" applyBorder="1"/>
    <xf numFmtId="3" fontId="28" fillId="0" borderId="0" xfId="0" applyNumberFormat="1" applyFont="1" applyAlignment="1">
      <alignment horizontal="center"/>
    </xf>
    <xf numFmtId="171" fontId="28" fillId="0" borderId="5" xfId="0" applyNumberFormat="1" applyFont="1" applyBorder="1" applyAlignment="1">
      <alignment horizontal="center"/>
    </xf>
    <xf numFmtId="3" fontId="28" fillId="0" borderId="0" xfId="22" applyNumberFormat="1" applyFont="1" applyFill="1" applyAlignment="1">
      <alignment horizontal="center"/>
    </xf>
    <xf numFmtId="171" fontId="28" fillId="0" borderId="5" xfId="53496" applyNumberFormat="1" applyFont="1" applyFill="1" applyBorder="1" applyAlignment="1">
      <alignment horizontal="center"/>
    </xf>
    <xf numFmtId="0" fontId="28" fillId="2" borderId="3" xfId="0" applyFont="1" applyFill="1" applyBorder="1"/>
    <xf numFmtId="3" fontId="28" fillId="0" borderId="4" xfId="0" applyNumberFormat="1" applyFont="1" applyBorder="1" applyAlignment="1">
      <alignment horizontal="center"/>
    </xf>
    <xf numFmtId="3" fontId="28" fillId="0" borderId="4" xfId="22" applyNumberFormat="1" applyFont="1" applyFill="1" applyBorder="1" applyAlignment="1">
      <alignment horizontal="center"/>
    </xf>
    <xf numFmtId="0" fontId="28" fillId="2" borderId="1" xfId="0" applyFont="1" applyFill="1" applyBorder="1"/>
    <xf numFmtId="0" fontId="28" fillId="2" borderId="6" xfId="0" applyFont="1" applyFill="1" applyBorder="1"/>
    <xf numFmtId="3" fontId="28" fillId="0" borderId="7" xfId="0" applyNumberFormat="1" applyFont="1" applyBorder="1" applyAlignment="1">
      <alignment horizontal="center"/>
    </xf>
    <xf numFmtId="9" fontId="28" fillId="0" borderId="9" xfId="0" applyNumberFormat="1" applyFont="1" applyBorder="1" applyAlignment="1">
      <alignment horizontal="center"/>
    </xf>
    <xf numFmtId="3" fontId="28" fillId="0" borderId="7" xfId="22" applyNumberFormat="1" applyFont="1" applyFill="1" applyBorder="1" applyAlignment="1">
      <alignment horizontal="center"/>
    </xf>
    <xf numFmtId="9" fontId="28" fillId="0" borderId="9" xfId="53496" applyFont="1" applyFill="1" applyBorder="1" applyAlignment="1">
      <alignment horizontal="center"/>
    </xf>
    <xf numFmtId="0" fontId="256" fillId="0" borderId="0" xfId="0" applyFont="1"/>
    <xf numFmtId="17" fontId="1" fillId="3" borderId="6" xfId="0" applyNumberFormat="1" applyFont="1" applyFill="1" applyBorder="1" applyAlignment="1">
      <alignment horizontal="center"/>
    </xf>
    <xf numFmtId="0" fontId="0" fillId="0" borderId="68" xfId="0" applyFont="1" applyBorder="1"/>
    <xf numFmtId="171" fontId="28" fillId="0" borderId="3" xfId="53496" applyNumberFormat="1" applyFont="1" applyBorder="1" applyAlignment="1">
      <alignment horizontal="center"/>
    </xf>
    <xf numFmtId="0" fontId="0" fillId="0" borderId="4" xfId="0" applyFont="1" applyBorder="1"/>
    <xf numFmtId="171" fontId="28" fillId="0" borderId="3" xfId="0" applyNumberFormat="1" applyFont="1" applyBorder="1" applyAlignment="1">
      <alignment horizontal="center"/>
    </xf>
    <xf numFmtId="0" fontId="0" fillId="0" borderId="73" xfId="0" applyFont="1" applyBorder="1"/>
    <xf numFmtId="171" fontId="28" fillId="0" borderId="1" xfId="0" applyNumberFormat="1" applyFont="1" applyBorder="1" applyAlignment="1">
      <alignment horizontal="center"/>
    </xf>
    <xf numFmtId="173" fontId="1" fillId="3" borderId="87" xfId="53506" applyNumberFormat="1" applyFont="1" applyFill="1" applyBorder="1" applyAlignment="1">
      <alignment horizontal="center" vertical="center" wrapText="1"/>
    </xf>
    <xf numFmtId="173" fontId="1" fillId="3" borderId="88" xfId="53506" applyNumberFormat="1" applyFont="1" applyFill="1" applyBorder="1" applyAlignment="1">
      <alignment horizontal="center" vertical="center" wrapText="1"/>
    </xf>
    <xf numFmtId="173" fontId="1" fillId="3" borderId="89" xfId="53506" applyNumberFormat="1" applyFont="1" applyFill="1" applyBorder="1" applyAlignment="1">
      <alignment horizontal="center" vertical="center" wrapText="1"/>
    </xf>
    <xf numFmtId="173" fontId="1" fillId="3" borderId="17" xfId="53506" applyNumberFormat="1" applyFont="1" applyFill="1" applyBorder="1" applyAlignment="1">
      <alignment horizontal="center" vertical="center" wrapText="1"/>
    </xf>
    <xf numFmtId="173" fontId="1" fillId="3" borderId="7" xfId="53506" applyNumberFormat="1" applyFont="1" applyFill="1" applyBorder="1" applyAlignment="1">
      <alignment horizontal="center" vertical="center" wrapText="1"/>
    </xf>
    <xf numFmtId="173" fontId="1" fillId="3" borderId="9" xfId="53506" applyNumberFormat="1" applyFont="1" applyFill="1" applyBorder="1" applyAlignment="1">
      <alignment horizontal="center" vertical="center" wrapText="1"/>
    </xf>
    <xf numFmtId="0" fontId="28" fillId="6" borderId="87" xfId="21" applyFont="1" applyFill="1" applyBorder="1" applyAlignment="1">
      <alignment vertical="center"/>
    </xf>
    <xf numFmtId="9" fontId="28" fillId="5" borderId="89" xfId="53496" applyFont="1" applyFill="1" applyBorder="1" applyAlignment="1">
      <alignment horizontal="center" vertical="center"/>
    </xf>
    <xf numFmtId="0" fontId="28" fillId="6" borderId="4" xfId="21" applyFont="1" applyFill="1" applyBorder="1" applyAlignment="1">
      <alignment vertical="center"/>
    </xf>
    <xf numFmtId="9" fontId="28" fillId="5" borderId="5" xfId="53496" applyFont="1" applyFill="1" applyBorder="1" applyAlignment="1">
      <alignment horizontal="center" vertical="center"/>
    </xf>
    <xf numFmtId="0" fontId="28" fillId="0" borderId="4" xfId="21" applyFont="1" applyBorder="1" applyAlignment="1">
      <alignment vertical="center"/>
    </xf>
    <xf numFmtId="0" fontId="28" fillId="0" borderId="92" xfId="21" applyFont="1" applyBorder="1" applyAlignment="1">
      <alignment vertical="center"/>
    </xf>
    <xf numFmtId="9" fontId="28" fillId="5" borderId="93" xfId="53496" applyFont="1" applyFill="1" applyBorder="1" applyAlignment="1">
      <alignment horizontal="center" vertical="center"/>
    </xf>
    <xf numFmtId="0" fontId="28" fillId="6" borderId="0" xfId="21" applyFont="1" applyFill="1" applyAlignment="1">
      <alignment horizontal="left"/>
    </xf>
    <xf numFmtId="171" fontId="28" fillId="6" borderId="0" xfId="53496" applyNumberFormat="1" applyFont="1" applyFill="1" applyAlignment="1">
      <alignment horizontal="left"/>
    </xf>
    <xf numFmtId="0" fontId="28" fillId="6" borderId="0" xfId="21" applyFont="1" applyFill="1" applyAlignment="1">
      <alignment horizontal="left" vertical="center"/>
    </xf>
    <xf numFmtId="0" fontId="1" fillId="3" borderId="6" xfId="0" applyFont="1" applyFill="1" applyBorder="1"/>
    <xf numFmtId="0" fontId="1" fillId="3" borderId="6" xfId="0" applyFont="1" applyFill="1" applyBorder="1" applyAlignment="1">
      <alignment vertical="center"/>
    </xf>
    <xf numFmtId="0" fontId="1" fillId="3" borderId="6" xfId="0" applyFont="1" applyFill="1" applyBorder="1" applyAlignment="1">
      <alignment horizontal="left" vertical="center" wrapText="1"/>
    </xf>
    <xf numFmtId="171" fontId="41" fillId="0" borderId="69" xfId="16" applyNumberFormat="1" applyFont="1" applyFill="1" applyBorder="1" applyAlignment="1">
      <alignment horizontal="center" vertical="center"/>
    </xf>
    <xf numFmtId="171" fontId="41" fillId="0" borderId="70" xfId="16" applyNumberFormat="1" applyFont="1" applyFill="1" applyBorder="1" applyAlignment="1">
      <alignment horizontal="center" vertical="center"/>
    </xf>
    <xf numFmtId="171" fontId="41" fillId="0" borderId="71" xfId="16" applyNumberFormat="1" applyFont="1" applyFill="1" applyBorder="1" applyAlignment="1">
      <alignment horizontal="center" vertical="center"/>
    </xf>
    <xf numFmtId="179" fontId="42" fillId="0" borderId="0" xfId="31" quotePrefix="1" applyNumberFormat="1" applyFont="1" applyBorder="1" applyAlignment="1">
      <alignment horizontal="left"/>
    </xf>
    <xf numFmtId="10" fontId="41" fillId="0" borderId="0" xfId="32502" applyNumberFormat="1" applyFont="1" applyFill="1" applyBorder="1" applyAlignment="1">
      <alignment horizontal="center" vertical="center"/>
    </xf>
    <xf numFmtId="179" fontId="41" fillId="0" borderId="0" xfId="31" quotePrefix="1" applyNumberFormat="1" applyFont="1" applyBorder="1" applyAlignment="1">
      <alignment horizontal="left"/>
    </xf>
    <xf numFmtId="228" fontId="41" fillId="5" borderId="0" xfId="17742" applyNumberFormat="1" applyFont="1" applyFill="1" applyBorder="1" applyAlignment="1">
      <alignment horizontal="center" vertical="center"/>
    </xf>
    <xf numFmtId="0" fontId="24" fillId="0" borderId="1" xfId="0" applyFont="1" applyBorder="1"/>
    <xf numFmtId="0" fontId="24" fillId="0" borderId="92" xfId="0" applyFont="1" applyBorder="1"/>
    <xf numFmtId="0" fontId="24" fillId="0" borderId="2" xfId="0" applyFont="1" applyBorder="1"/>
    <xf numFmtId="0" fontId="24" fillId="0" borderId="93" xfId="0" applyFont="1" applyBorder="1"/>
    <xf numFmtId="0" fontId="212" fillId="0" borderId="88" xfId="0" applyFont="1" applyBorder="1" applyAlignment="1">
      <alignment horizontal="left" vertical="center"/>
    </xf>
    <xf numFmtId="0" fontId="212" fillId="0" borderId="0" xfId="0" applyFont="1" applyAlignment="1">
      <alignment horizontal="left" vertical="center" wrapText="1"/>
    </xf>
    <xf numFmtId="0" fontId="214" fillId="0" borderId="0" xfId="0" applyFont="1" applyAlignment="1">
      <alignment horizontal="left" vertical="center" wrapText="1"/>
    </xf>
    <xf numFmtId="0" fontId="41" fillId="0" borderId="0" xfId="13" quotePrefix="1" applyFont="1" applyAlignment="1">
      <alignment horizontal="left" vertical="center" wrapText="1"/>
    </xf>
    <xf numFmtId="0" fontId="40" fillId="3" borderId="66" xfId="0" applyFont="1" applyFill="1" applyBorder="1" applyAlignment="1">
      <alignment horizontal="center" vertical="center"/>
    </xf>
    <xf numFmtId="0" fontId="40" fillId="3" borderId="68" xfId="0" applyFont="1" applyFill="1" applyBorder="1" applyAlignment="1">
      <alignment horizontal="center" vertical="center"/>
    </xf>
    <xf numFmtId="0" fontId="14" fillId="0" borderId="0" xfId="0" applyFont="1" applyAlignment="1">
      <alignment horizontal="left" vertical="top" wrapText="1"/>
    </xf>
    <xf numFmtId="0" fontId="41" fillId="0" borderId="0" xfId="13" applyFont="1" applyAlignment="1">
      <alignment horizontal="left" vertical="center" wrapText="1"/>
    </xf>
    <xf numFmtId="0" fontId="40" fillId="3" borderId="67" xfId="0" applyFont="1" applyFill="1" applyBorder="1" applyAlignment="1">
      <alignment horizontal="center" vertical="center"/>
    </xf>
    <xf numFmtId="0" fontId="40" fillId="3" borderId="5" xfId="0" applyFont="1" applyFill="1" applyBorder="1" applyAlignment="1">
      <alignment horizontal="center" vertical="center"/>
    </xf>
    <xf numFmtId="0" fontId="40" fillId="3" borderId="87" xfId="0" applyFont="1" applyFill="1" applyBorder="1" applyAlignment="1">
      <alignment horizontal="center" vertical="center"/>
    </xf>
    <xf numFmtId="0" fontId="40" fillId="3" borderId="88" xfId="0" applyFont="1" applyFill="1" applyBorder="1" applyAlignment="1">
      <alignment horizontal="center" vertical="center"/>
    </xf>
    <xf numFmtId="0" fontId="40" fillId="3" borderId="89" xfId="0" applyFont="1" applyFill="1" applyBorder="1" applyAlignment="1">
      <alignment horizontal="center" vertical="center"/>
    </xf>
    <xf numFmtId="0" fontId="40" fillId="3" borderId="4" xfId="0" applyFont="1" applyFill="1" applyBorder="1" applyAlignment="1">
      <alignment horizontal="center" vertical="center"/>
    </xf>
    <xf numFmtId="0" fontId="40" fillId="3" borderId="0" xfId="0" applyFont="1" applyFill="1" applyAlignment="1">
      <alignment horizontal="center" vertical="center"/>
    </xf>
    <xf numFmtId="0" fontId="43" fillId="0" borderId="0" xfId="0" applyFont="1" applyAlignment="1">
      <alignment horizontal="left" wrapText="1"/>
    </xf>
    <xf numFmtId="0" fontId="41" fillId="0" borderId="0" xfId="0" applyFont="1" applyAlignment="1">
      <alignment horizontal="left" vertical="center" wrapText="1"/>
    </xf>
    <xf numFmtId="0" fontId="40" fillId="3" borderId="87" xfId="0" applyFont="1" applyFill="1" applyBorder="1" applyAlignment="1">
      <alignment horizontal="center" vertical="center" wrapText="1"/>
    </xf>
    <xf numFmtId="0" fontId="40" fillId="3" borderId="89"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14" fillId="0" borderId="0" xfId="0" applyFont="1" applyAlignment="1">
      <alignment horizontal="left" vertical="center" wrapText="1"/>
    </xf>
    <xf numFmtId="0" fontId="40" fillId="3" borderId="72" xfId="0" applyFont="1" applyFill="1" applyBorder="1" applyAlignment="1">
      <alignment horizontal="center" vertical="center"/>
    </xf>
    <xf numFmtId="0" fontId="23" fillId="0" borderId="0" xfId="38" quotePrefix="1" applyFont="1" applyAlignment="1">
      <alignment horizontal="left" vertical="center" wrapText="1"/>
    </xf>
    <xf numFmtId="0" fontId="23" fillId="0" borderId="0" xfId="38" applyFont="1" applyAlignment="1">
      <alignment horizontal="left" vertical="center" wrapText="1"/>
    </xf>
    <xf numFmtId="0" fontId="40" fillId="4" borderId="66" xfId="39" applyFont="1" applyFill="1" applyBorder="1" applyAlignment="1">
      <alignment horizontal="center" vertical="center"/>
    </xf>
    <xf numFmtId="0" fontId="40" fillId="4" borderId="67" xfId="39" applyFont="1" applyFill="1" applyBorder="1" applyAlignment="1">
      <alignment horizontal="center" vertical="center"/>
    </xf>
    <xf numFmtId="0" fontId="40" fillId="4" borderId="4" xfId="0" applyFont="1" applyFill="1" applyBorder="1" applyAlignment="1">
      <alignment horizontal="center" vertical="top"/>
    </xf>
    <xf numFmtId="0" fontId="40" fillId="4" borderId="0" xfId="0" applyFont="1" applyFill="1" applyAlignment="1">
      <alignment horizontal="center" vertical="top"/>
    </xf>
    <xf numFmtId="0" fontId="40" fillId="4" borderId="5" xfId="0" applyFont="1" applyFill="1" applyBorder="1" applyAlignment="1">
      <alignment horizontal="center" vertical="top"/>
    </xf>
    <xf numFmtId="0" fontId="40" fillId="4" borderId="4" xfId="39" quotePrefix="1" applyFont="1" applyFill="1" applyBorder="1" applyAlignment="1">
      <alignment horizontal="center" vertical="center"/>
    </xf>
    <xf numFmtId="0" fontId="40" fillId="4" borderId="5" xfId="39" applyFont="1" applyFill="1" applyBorder="1" applyAlignment="1">
      <alignment horizontal="center" vertical="center"/>
    </xf>
    <xf numFmtId="0" fontId="40" fillId="4" borderId="66" xfId="39" applyFont="1" applyFill="1" applyBorder="1" applyAlignment="1">
      <alignment horizontal="center" vertical="center" wrapText="1"/>
    </xf>
    <xf numFmtId="0" fontId="40" fillId="4" borderId="67" xfId="39" applyFont="1" applyFill="1" applyBorder="1" applyAlignment="1">
      <alignment horizontal="center" vertical="center" wrapText="1"/>
    </xf>
    <xf numFmtId="0" fontId="40" fillId="4" borderId="4" xfId="39" applyFont="1" applyFill="1" applyBorder="1" applyAlignment="1">
      <alignment horizontal="center" vertical="center" wrapText="1"/>
    </xf>
    <xf numFmtId="0" fontId="40" fillId="4" borderId="5" xfId="39" applyFont="1" applyFill="1" applyBorder="1" applyAlignment="1">
      <alignment horizontal="center" vertical="center" wrapText="1"/>
    </xf>
    <xf numFmtId="0" fontId="40" fillId="4" borderId="66" xfId="0" applyFont="1" applyFill="1" applyBorder="1" applyAlignment="1">
      <alignment horizontal="center" vertical="center"/>
    </xf>
    <xf numFmtId="0" fontId="40" fillId="4" borderId="72" xfId="0" applyFont="1" applyFill="1" applyBorder="1" applyAlignment="1">
      <alignment horizontal="center" vertical="center"/>
    </xf>
    <xf numFmtId="0" fontId="40" fillId="4" borderId="67" xfId="0" applyFont="1" applyFill="1" applyBorder="1" applyAlignment="1">
      <alignment horizontal="center" vertical="center"/>
    </xf>
    <xf numFmtId="0" fontId="40" fillId="4" borderId="86" xfId="39" applyFont="1" applyFill="1" applyBorder="1" applyAlignment="1">
      <alignment horizontal="left" vertical="center" wrapText="1"/>
    </xf>
    <xf numFmtId="0" fontId="40" fillId="4" borderId="3" xfId="39" applyFont="1" applyFill="1" applyBorder="1" applyAlignment="1">
      <alignment horizontal="left" vertical="center" wrapText="1"/>
    </xf>
    <xf numFmtId="0" fontId="40" fillId="4" borderId="87" xfId="39" applyFont="1" applyFill="1" applyBorder="1" applyAlignment="1">
      <alignment horizontal="left" vertical="center" wrapText="1"/>
    </xf>
    <xf numFmtId="0" fontId="40" fillId="4" borderId="4" xfId="39" applyFont="1" applyFill="1" applyBorder="1" applyAlignment="1">
      <alignment horizontal="left" vertical="center" wrapText="1"/>
    </xf>
    <xf numFmtId="0" fontId="40" fillId="4" borderId="87" xfId="0" applyFont="1" applyFill="1" applyBorder="1" applyAlignment="1">
      <alignment horizontal="center" vertical="center"/>
    </xf>
    <xf numFmtId="0" fontId="40" fillId="4" borderId="88" xfId="0" applyFont="1" applyFill="1" applyBorder="1" applyAlignment="1">
      <alignment horizontal="center" vertical="center"/>
    </xf>
    <xf numFmtId="0" fontId="40" fillId="4" borderId="89" xfId="0" applyFont="1" applyFill="1" applyBorder="1" applyAlignment="1">
      <alignment horizontal="center" vertical="center"/>
    </xf>
    <xf numFmtId="0" fontId="40" fillId="4" borderId="88" xfId="39" applyFont="1" applyFill="1" applyBorder="1" applyAlignment="1">
      <alignment horizontal="center" vertical="center" wrapText="1"/>
    </xf>
    <xf numFmtId="0" fontId="40" fillId="4" borderId="0" xfId="39" applyFont="1" applyFill="1" applyBorder="1" applyAlignment="1">
      <alignment horizontal="center" vertical="center" wrapText="1"/>
    </xf>
    <xf numFmtId="0" fontId="40" fillId="4" borderId="72" xfId="39" applyFont="1" applyFill="1" applyBorder="1" applyAlignment="1">
      <alignment horizontal="center" vertical="center" wrapText="1"/>
    </xf>
    <xf numFmtId="0" fontId="40" fillId="4" borderId="0" xfId="39" applyFont="1" applyFill="1" applyAlignment="1">
      <alignment horizontal="center" vertical="center" wrapText="1"/>
    </xf>
    <xf numFmtId="0" fontId="28" fillId="2" borderId="0" xfId="0" applyFont="1" applyFill="1" applyAlignment="1">
      <alignment horizontal="left" vertical="center" wrapText="1"/>
    </xf>
    <xf numFmtId="0" fontId="1" fillId="3" borderId="66" xfId="0" applyFont="1" applyFill="1" applyBorder="1" applyAlignment="1">
      <alignment horizontal="center" vertical="center"/>
    </xf>
    <xf numFmtId="0" fontId="1" fillId="3" borderId="7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1" fillId="3" borderId="67" xfId="0" applyFont="1" applyFill="1" applyBorder="1" applyAlignment="1">
      <alignment horizontal="center" vertical="center"/>
    </xf>
    <xf numFmtId="0" fontId="1" fillId="3" borderId="5" xfId="0" applyFont="1" applyFill="1" applyBorder="1" applyAlignment="1">
      <alignment horizontal="center" vertical="center"/>
    </xf>
    <xf numFmtId="0" fontId="40" fillId="3" borderId="66" xfId="44" applyFont="1" applyFill="1" applyBorder="1" applyAlignment="1">
      <alignment horizontal="center" vertical="center" wrapText="1"/>
    </xf>
    <xf numFmtId="0" fontId="40" fillId="3" borderId="67" xfId="44" applyFont="1" applyFill="1" applyBorder="1" applyAlignment="1">
      <alignment horizontal="center" vertical="center" wrapText="1"/>
    </xf>
    <xf numFmtId="0" fontId="40" fillId="3" borderId="4" xfId="44" applyFont="1" applyFill="1" applyBorder="1" applyAlignment="1">
      <alignment horizontal="center" vertical="center" wrapText="1"/>
    </xf>
    <xf numFmtId="0" fontId="40" fillId="3" borderId="5" xfId="44" applyFont="1" applyFill="1" applyBorder="1" applyAlignment="1">
      <alignment horizontal="center" vertical="center" wrapText="1"/>
    </xf>
    <xf numFmtId="0" fontId="40" fillId="3" borderId="66" xfId="44" applyFont="1" applyFill="1" applyBorder="1" applyAlignment="1">
      <alignment horizontal="center" vertical="center"/>
    </xf>
    <xf numFmtId="0" fontId="40" fillId="3" borderId="72" xfId="44" applyFont="1" applyFill="1" applyBorder="1" applyAlignment="1">
      <alignment horizontal="center" vertical="center"/>
    </xf>
    <xf numFmtId="0" fontId="40" fillId="3" borderId="4" xfId="44" applyFont="1" applyFill="1" applyBorder="1" applyAlignment="1">
      <alignment horizontal="center" vertical="center"/>
    </xf>
    <xf numFmtId="0" fontId="40" fillId="3" borderId="0" xfId="44" applyFont="1" applyFill="1" applyAlignment="1">
      <alignment horizontal="center" vertical="center"/>
    </xf>
    <xf numFmtId="0" fontId="1" fillId="3" borderId="66" xfId="0" applyFont="1" applyFill="1" applyBorder="1" applyAlignment="1">
      <alignment horizontal="center"/>
    </xf>
    <xf numFmtId="0" fontId="1" fillId="3" borderId="76" xfId="0" applyFont="1" applyFill="1" applyBorder="1" applyAlignment="1">
      <alignment horizontal="center"/>
    </xf>
    <xf numFmtId="0" fontId="40" fillId="3" borderId="84" xfId="0" applyFont="1" applyFill="1" applyBorder="1" applyAlignment="1">
      <alignment horizontal="center"/>
    </xf>
    <xf numFmtId="0" fontId="40" fillId="3" borderId="76" xfId="0" applyFont="1" applyFill="1" applyBorder="1" applyAlignment="1">
      <alignment horizontal="center"/>
    </xf>
    <xf numFmtId="0" fontId="40" fillId="3" borderId="85" xfId="0" applyFont="1" applyFill="1" applyBorder="1" applyAlignment="1">
      <alignment horizontal="center"/>
    </xf>
    <xf numFmtId="1" fontId="40" fillId="3" borderId="0" xfId="14" applyNumberFormat="1" applyFont="1" applyFill="1" applyBorder="1" applyAlignment="1">
      <alignment horizontal="center"/>
    </xf>
    <xf numFmtId="1" fontId="40" fillId="3" borderId="70" xfId="14" applyNumberFormat="1" applyFont="1" applyFill="1" applyBorder="1" applyAlignment="1">
      <alignment horizontal="center"/>
    </xf>
    <xf numFmtId="1" fontId="40" fillId="3" borderId="87" xfId="0" applyNumberFormat="1" applyFont="1" applyFill="1" applyBorder="1" applyAlignment="1">
      <alignment horizontal="center" vertical="center"/>
    </xf>
    <xf numFmtId="1" fontId="40" fillId="3" borderId="88" xfId="0" applyNumberFormat="1" applyFont="1" applyFill="1" applyBorder="1" applyAlignment="1">
      <alignment horizontal="center" vertical="center"/>
    </xf>
    <xf numFmtId="1" fontId="40" fillId="3" borderId="89" xfId="0" applyNumberFormat="1" applyFont="1" applyFill="1" applyBorder="1" applyAlignment="1">
      <alignment horizontal="center" vertical="center"/>
    </xf>
    <xf numFmtId="17" fontId="40" fillId="3" borderId="87" xfId="0" quotePrefix="1" applyNumberFormat="1" applyFont="1" applyFill="1" applyBorder="1" applyAlignment="1">
      <alignment horizontal="center" vertical="center"/>
    </xf>
    <xf numFmtId="0" fontId="40" fillId="3" borderId="66" xfId="0" applyFont="1" applyFill="1" applyBorder="1" applyAlignment="1">
      <alignment horizontal="center" vertical="top"/>
    </xf>
    <xf numFmtId="0" fontId="40" fillId="3" borderId="68" xfId="0" applyFont="1" applyFill="1" applyBorder="1" applyAlignment="1">
      <alignment horizontal="center" vertical="top"/>
    </xf>
    <xf numFmtId="0" fontId="40" fillId="3" borderId="87" xfId="0" applyFont="1" applyFill="1" applyBorder="1" applyAlignment="1">
      <alignment horizontal="center"/>
    </xf>
    <xf numFmtId="0" fontId="40" fillId="3" borderId="88" xfId="0" applyFont="1" applyFill="1" applyBorder="1" applyAlignment="1">
      <alignment horizontal="center"/>
    </xf>
    <xf numFmtId="0" fontId="40" fillId="3" borderId="89" xfId="0" applyFont="1" applyFill="1" applyBorder="1" applyAlignment="1">
      <alignment horizontal="center"/>
    </xf>
    <xf numFmtId="0" fontId="233" fillId="3" borderId="66" xfId="26" applyFont="1" applyFill="1" applyBorder="1" applyAlignment="1">
      <alignment horizontal="center" vertical="center"/>
    </xf>
    <xf numFmtId="0" fontId="233" fillId="3" borderId="72" xfId="26" applyFont="1" applyFill="1" applyBorder="1" applyAlignment="1">
      <alignment horizontal="center" vertical="center"/>
    </xf>
    <xf numFmtId="0" fontId="233" fillId="3" borderId="67" xfId="26" applyFont="1" applyFill="1" applyBorder="1" applyAlignment="1">
      <alignment horizontal="center" vertical="center"/>
    </xf>
    <xf numFmtId="0" fontId="233" fillId="3" borderId="87" xfId="26" quotePrefix="1" applyFont="1" applyFill="1" applyBorder="1" applyAlignment="1">
      <alignment horizontal="center" vertical="center"/>
    </xf>
    <xf numFmtId="0" fontId="233" fillId="3" borderId="89" xfId="26" applyFont="1" applyFill="1" applyBorder="1" applyAlignment="1">
      <alignment horizontal="center" vertical="center"/>
    </xf>
    <xf numFmtId="0" fontId="41" fillId="0" borderId="0" xfId="28" quotePrefix="1" applyFont="1" applyAlignment="1">
      <alignment horizontal="left" vertical="center" wrapText="1"/>
    </xf>
    <xf numFmtId="0" fontId="40" fillId="3" borderId="67" xfId="0" applyFont="1" applyFill="1" applyBorder="1" applyAlignment="1">
      <alignment horizontal="center" vertical="top"/>
    </xf>
    <xf numFmtId="0" fontId="40" fillId="3" borderId="72" xfId="0" applyFont="1" applyFill="1" applyBorder="1" applyAlignment="1">
      <alignment horizontal="center" vertical="top"/>
    </xf>
    <xf numFmtId="0" fontId="41" fillId="0" borderId="3" xfId="0" applyFont="1" applyBorder="1" applyAlignment="1">
      <alignment horizontal="center" vertical="center"/>
    </xf>
    <xf numFmtId="0" fontId="41" fillId="0" borderId="1" xfId="0" applyFont="1" applyBorder="1" applyAlignment="1">
      <alignment horizontal="center" vertical="center"/>
    </xf>
    <xf numFmtId="0" fontId="40" fillId="3" borderId="87" xfId="13" applyFont="1" applyFill="1" applyBorder="1" applyAlignment="1">
      <alignment horizontal="left" vertical="top" wrapText="1"/>
    </xf>
    <xf numFmtId="0" fontId="40" fillId="3" borderId="89" xfId="13" applyFont="1" applyFill="1" applyBorder="1" applyAlignment="1">
      <alignment horizontal="left" vertical="top" wrapText="1"/>
    </xf>
    <xf numFmtId="0" fontId="40" fillId="3" borderId="88" xfId="13" applyFont="1" applyFill="1" applyBorder="1" applyAlignment="1">
      <alignment horizontal="center" vertical="top" wrapText="1"/>
    </xf>
    <xf numFmtId="0" fontId="40" fillId="3" borderId="89" xfId="13" applyFont="1" applyFill="1" applyBorder="1" applyAlignment="1">
      <alignment horizontal="center" vertical="top" wrapText="1"/>
    </xf>
    <xf numFmtId="0" fontId="40" fillId="3" borderId="87" xfId="13" applyFont="1" applyFill="1" applyBorder="1" applyAlignment="1">
      <alignment horizontal="center" vertical="top" wrapText="1"/>
    </xf>
    <xf numFmtId="0" fontId="41" fillId="0" borderId="86" xfId="0" applyFont="1" applyBorder="1" applyAlignment="1">
      <alignment horizontal="center" vertical="center"/>
    </xf>
    <xf numFmtId="0" fontId="40" fillId="3" borderId="72" xfId="53493" applyFont="1" applyFill="1" applyBorder="1" applyAlignment="1">
      <alignment horizontal="center" vertical="top"/>
    </xf>
    <xf numFmtId="0" fontId="40" fillId="3" borderId="66" xfId="53493" applyFont="1" applyFill="1" applyBorder="1" applyAlignment="1">
      <alignment horizontal="center" vertical="top"/>
    </xf>
    <xf numFmtId="0" fontId="40" fillId="3" borderId="67" xfId="53493" applyFont="1" applyFill="1" applyBorder="1" applyAlignment="1">
      <alignment horizontal="center" vertical="top"/>
    </xf>
    <xf numFmtId="0" fontId="41" fillId="5" borderId="0" xfId="28" quotePrefix="1" applyFont="1" applyFill="1" applyAlignment="1">
      <alignment horizontal="left" vertical="center" wrapText="1"/>
    </xf>
    <xf numFmtId="0" fontId="41" fillId="5" borderId="0" xfId="28" applyFont="1" applyFill="1" applyAlignment="1">
      <alignment horizontal="left" vertical="center" wrapText="1"/>
    </xf>
    <xf numFmtId="0" fontId="230" fillId="3" borderId="86" xfId="0" applyFont="1" applyFill="1" applyBorder="1" applyAlignment="1">
      <alignment horizontal="center" vertical="center"/>
    </xf>
    <xf numFmtId="0" fontId="230" fillId="3" borderId="3" xfId="0" applyFont="1" applyFill="1" applyBorder="1" applyAlignment="1">
      <alignment horizontal="center" vertical="center"/>
    </xf>
    <xf numFmtId="0" fontId="212" fillId="2" borderId="72" xfId="0" applyFont="1" applyFill="1" applyBorder="1" applyAlignment="1">
      <alignment horizontal="left" wrapText="1"/>
    </xf>
    <xf numFmtId="0" fontId="212" fillId="2" borderId="0" xfId="0" applyFont="1" applyFill="1" applyAlignment="1">
      <alignment horizontal="left" wrapText="1"/>
    </xf>
    <xf numFmtId="0" fontId="40" fillId="4" borderId="72" xfId="0" applyFont="1" applyFill="1" applyBorder="1" applyAlignment="1">
      <alignment horizontal="center" vertical="center" wrapText="1"/>
    </xf>
    <xf numFmtId="0" fontId="40" fillId="4" borderId="66" xfId="0" applyFont="1" applyFill="1" applyBorder="1" applyAlignment="1">
      <alignment horizontal="center" vertical="center" wrapText="1"/>
    </xf>
    <xf numFmtId="0" fontId="41" fillId="5" borderId="0" xfId="0" quotePrefix="1" applyFont="1" applyFill="1" applyAlignment="1">
      <alignment horizontal="left" vertical="center" wrapText="1"/>
    </xf>
    <xf numFmtId="0" fontId="43" fillId="0" borderId="0" xfId="0" applyFont="1" applyAlignment="1">
      <alignment horizontal="left" vertical="center" wrapText="1"/>
    </xf>
    <xf numFmtId="0" fontId="40" fillId="4" borderId="67" xfId="0" applyFont="1" applyFill="1" applyBorder="1" applyAlignment="1">
      <alignment horizontal="center" vertical="center" wrapText="1"/>
    </xf>
    <xf numFmtId="0" fontId="2" fillId="0" borderId="0" xfId="0" applyFont="1" applyAlignment="1">
      <alignment horizontal="center"/>
    </xf>
    <xf numFmtId="0" fontId="40" fillId="3" borderId="84" xfId="0" applyFont="1" applyFill="1" applyBorder="1" applyAlignment="1">
      <alignment horizontal="center" vertical="center"/>
    </xf>
    <xf numFmtId="0" fontId="40" fillId="3" borderId="76" xfId="0" applyFont="1" applyFill="1" applyBorder="1" applyAlignment="1">
      <alignment horizontal="center" vertical="center"/>
    </xf>
    <xf numFmtId="0" fontId="40" fillId="3" borderId="85" xfId="0" applyFont="1" applyFill="1" applyBorder="1" applyAlignment="1">
      <alignment horizontal="center" vertical="center"/>
    </xf>
    <xf numFmtId="0" fontId="40" fillId="3" borderId="87" xfId="47697" quotePrefix="1" applyFont="1" applyFill="1" applyBorder="1" applyAlignment="1">
      <alignment horizontal="center" vertical="center"/>
    </xf>
    <xf numFmtId="0" fontId="40" fillId="3" borderId="92" xfId="47697" applyFont="1" applyFill="1" applyBorder="1" applyAlignment="1">
      <alignment horizontal="center" vertical="center"/>
    </xf>
    <xf numFmtId="0" fontId="40" fillId="3" borderId="89" xfId="47697" quotePrefix="1" applyFont="1" applyFill="1" applyBorder="1" applyAlignment="1">
      <alignment horizontal="center" vertical="center"/>
    </xf>
    <xf numFmtId="0" fontId="40" fillId="3" borderId="93" xfId="47697" quotePrefix="1" applyFont="1" applyFill="1" applyBorder="1" applyAlignment="1">
      <alignment horizontal="center" vertical="center"/>
    </xf>
    <xf numFmtId="9" fontId="40" fillId="3" borderId="87" xfId="48927" quotePrefix="1" applyFont="1" applyFill="1" applyBorder="1" applyAlignment="1">
      <alignment horizontal="center" vertical="center" wrapText="1"/>
    </xf>
    <xf numFmtId="9" fontId="40" fillId="3" borderId="4" xfId="48927" applyFont="1" applyFill="1" applyBorder="1" applyAlignment="1">
      <alignment horizontal="center" vertical="center" wrapText="1"/>
    </xf>
    <xf numFmtId="9" fontId="40" fillId="3" borderId="88" xfId="48927" quotePrefix="1" applyFont="1" applyFill="1" applyBorder="1" applyAlignment="1">
      <alignment horizontal="center" vertical="center" wrapText="1"/>
    </xf>
    <xf numFmtId="9" fontId="40" fillId="3" borderId="0" xfId="48927" applyFont="1" applyFill="1" applyBorder="1" applyAlignment="1">
      <alignment horizontal="center" vertical="center" wrapText="1"/>
    </xf>
    <xf numFmtId="9" fontId="40" fillId="3" borderId="89" xfId="48927" quotePrefix="1" applyFont="1" applyFill="1" applyBorder="1" applyAlignment="1">
      <alignment horizontal="center" vertical="center" wrapText="1"/>
    </xf>
    <xf numFmtId="9" fontId="40" fillId="3" borderId="5" xfId="48927" applyFont="1" applyFill="1" applyBorder="1" applyAlignment="1">
      <alignment horizontal="center" vertical="center" wrapText="1"/>
    </xf>
    <xf numFmtId="17" fontId="40" fillId="3" borderId="86" xfId="47697" applyNumberFormat="1" applyFont="1" applyFill="1" applyBorder="1" applyAlignment="1">
      <alignment horizontal="center" vertical="center" wrapText="1"/>
    </xf>
    <xf numFmtId="17" fontId="40" fillId="3" borderId="3" xfId="47697" applyNumberFormat="1" applyFont="1" applyFill="1" applyBorder="1" applyAlignment="1">
      <alignment horizontal="center" vertical="center"/>
    </xf>
    <xf numFmtId="17" fontId="40" fillId="3" borderId="1" xfId="47697" applyNumberFormat="1" applyFont="1" applyFill="1" applyBorder="1" applyAlignment="1">
      <alignment horizontal="center" vertical="center"/>
    </xf>
    <xf numFmtId="17" fontId="40" fillId="3" borderId="87" xfId="47697" applyNumberFormat="1" applyFont="1" applyFill="1" applyBorder="1" applyAlignment="1">
      <alignment horizontal="center" vertical="center"/>
    </xf>
    <xf numFmtId="17" fontId="40" fillId="3" borderId="18" xfId="47697" applyNumberFormat="1" applyFont="1" applyFill="1" applyBorder="1" applyAlignment="1">
      <alignment horizontal="center" vertical="center"/>
    </xf>
    <xf numFmtId="17" fontId="40" fillId="3" borderId="89" xfId="47697" applyNumberFormat="1" applyFont="1" applyFill="1" applyBorder="1" applyAlignment="1">
      <alignment horizontal="center" vertical="center"/>
    </xf>
    <xf numFmtId="17" fontId="40" fillId="3" borderId="19" xfId="47697" applyNumberFormat="1" applyFont="1" applyFill="1" applyBorder="1" applyAlignment="1">
      <alignment horizontal="center" vertical="center"/>
    </xf>
    <xf numFmtId="0" fontId="40" fillId="3" borderId="86" xfId="48927" applyNumberFormat="1" applyFont="1" applyFill="1" applyBorder="1" applyAlignment="1">
      <alignment horizontal="center" vertical="center" wrapText="1"/>
    </xf>
    <xf numFmtId="0" fontId="40" fillId="3" borderId="90" xfId="48927" applyNumberFormat="1" applyFont="1" applyFill="1" applyBorder="1" applyAlignment="1">
      <alignment horizontal="center" vertical="center"/>
    </xf>
    <xf numFmtId="17" fontId="40" fillId="3" borderId="4" xfId="47697" applyNumberFormat="1" applyFont="1" applyFill="1" applyBorder="1" applyAlignment="1">
      <alignment horizontal="center" vertical="center"/>
    </xf>
    <xf numFmtId="17" fontId="40" fillId="3" borderId="5" xfId="47697" applyNumberFormat="1" applyFont="1" applyFill="1" applyBorder="1" applyAlignment="1">
      <alignment horizontal="center" vertical="center"/>
    </xf>
    <xf numFmtId="9" fontId="40" fillId="3" borderId="86" xfId="48927" applyFont="1" applyFill="1" applyBorder="1" applyAlignment="1">
      <alignment horizontal="center" vertical="center" wrapText="1"/>
    </xf>
    <xf numFmtId="9" fontId="40" fillId="3" borderId="1" xfId="48927" applyFont="1" applyFill="1" applyBorder="1" applyAlignment="1">
      <alignment horizontal="center" vertical="center"/>
    </xf>
    <xf numFmtId="17" fontId="40" fillId="3" borderId="87" xfId="47697" quotePrefix="1" applyNumberFormat="1" applyFont="1" applyFill="1" applyBorder="1" applyAlignment="1">
      <alignment horizontal="center" vertical="center"/>
    </xf>
    <xf numFmtId="17" fontId="40" fillId="3" borderId="89" xfId="47697" quotePrefix="1" applyNumberFormat="1" applyFont="1" applyFill="1" applyBorder="1" applyAlignment="1">
      <alignment horizontal="center" vertical="center"/>
    </xf>
    <xf numFmtId="0" fontId="223" fillId="0" borderId="0" xfId="0" applyFont="1" applyAlignment="1">
      <alignment horizontal="center"/>
    </xf>
    <xf numFmtId="0" fontId="233" fillId="4" borderId="85" xfId="0" applyFont="1" applyFill="1" applyBorder="1" applyAlignment="1">
      <alignment horizontal="center" vertical="center" wrapText="1"/>
    </xf>
    <xf numFmtId="0" fontId="233" fillId="4" borderId="5" xfId="0" applyFont="1" applyFill="1" applyBorder="1" applyAlignment="1">
      <alignment horizontal="center" vertical="center" wrapText="1"/>
    </xf>
    <xf numFmtId="0" fontId="233" fillId="4" borderId="76" xfId="0" applyFont="1" applyFill="1" applyBorder="1" applyAlignment="1">
      <alignment horizontal="center" vertical="center" wrapText="1"/>
    </xf>
    <xf numFmtId="0" fontId="233" fillId="4" borderId="0" xfId="0" applyFont="1" applyFill="1" applyAlignment="1">
      <alignment horizontal="center" vertical="center" wrapText="1"/>
    </xf>
    <xf numFmtId="0" fontId="233" fillId="4" borderId="84" xfId="0" applyFont="1" applyFill="1" applyBorder="1" applyAlignment="1">
      <alignment horizontal="center" vertical="center" wrapText="1"/>
    </xf>
    <xf numFmtId="0" fontId="233" fillId="4" borderId="4" xfId="0" applyFont="1" applyFill="1" applyBorder="1" applyAlignment="1">
      <alignment horizontal="center" vertical="center" wrapText="1"/>
    </xf>
    <xf numFmtId="0" fontId="40" fillId="4" borderId="66" xfId="0" applyFont="1" applyFill="1" applyBorder="1" applyAlignment="1">
      <alignment horizontal="center" vertical="top"/>
    </xf>
    <xf numFmtId="0" fontId="40" fillId="4" borderId="72" xfId="0" applyFont="1" applyFill="1" applyBorder="1" applyAlignment="1">
      <alignment horizontal="center" vertical="top"/>
    </xf>
    <xf numFmtId="0" fontId="40" fillId="4" borderId="67" xfId="0" applyFont="1" applyFill="1" applyBorder="1" applyAlignment="1">
      <alignment horizontal="center" vertical="top"/>
    </xf>
    <xf numFmtId="0" fontId="41" fillId="0" borderId="5" xfId="0" applyFont="1" applyBorder="1" applyAlignment="1">
      <alignment horizontal="left" vertical="center" wrapText="1"/>
    </xf>
    <xf numFmtId="0" fontId="42" fillId="6" borderId="0" xfId="0" applyFont="1" applyFill="1" applyAlignment="1">
      <alignment horizontal="center"/>
    </xf>
    <xf numFmtId="0" fontId="42" fillId="0" borderId="4" xfId="0" applyFont="1" applyBorder="1" applyAlignment="1">
      <alignment horizontal="left" vertical="center" wrapText="1"/>
    </xf>
    <xf numFmtId="0" fontId="42" fillId="0" borderId="0" xfId="0" applyFont="1" applyAlignment="1">
      <alignment horizontal="left" vertical="center" wrapText="1"/>
    </xf>
    <xf numFmtId="0" fontId="42" fillId="0" borderId="5" xfId="0" applyFont="1" applyBorder="1" applyAlignment="1">
      <alignment horizontal="left" vertical="center" wrapText="1"/>
    </xf>
    <xf numFmtId="0" fontId="41" fillId="0" borderId="0" xfId="13" applyFont="1" applyAlignment="1">
      <alignment horizontal="left"/>
    </xf>
    <xf numFmtId="0" fontId="42" fillId="5" borderId="0" xfId="0" applyFont="1" applyFill="1" applyAlignment="1">
      <alignment horizontal="center"/>
    </xf>
    <xf numFmtId="0" fontId="40" fillId="3" borderId="87" xfId="28" applyFont="1" applyFill="1" applyBorder="1" applyAlignment="1">
      <alignment horizontal="center" vertical="center"/>
    </xf>
    <xf numFmtId="0" fontId="40" fillId="3" borderId="88" xfId="28" applyFont="1" applyFill="1" applyBorder="1" applyAlignment="1">
      <alignment horizontal="center" vertical="center"/>
    </xf>
    <xf numFmtId="0" fontId="234" fillId="3" borderId="92" xfId="0" applyFont="1" applyFill="1" applyBorder="1" applyAlignment="1">
      <alignment horizontal="left" wrapText="1"/>
    </xf>
    <xf numFmtId="0" fontId="234" fillId="3" borderId="70" xfId="0" applyFont="1" applyFill="1" applyBorder="1" applyAlignment="1">
      <alignment horizontal="left" wrapText="1"/>
    </xf>
    <xf numFmtId="0" fontId="234" fillId="3" borderId="93" xfId="0" applyFont="1" applyFill="1" applyBorder="1" applyAlignment="1">
      <alignment horizontal="left" wrapText="1"/>
    </xf>
    <xf numFmtId="0" fontId="42" fillId="5" borderId="87" xfId="0" applyFont="1" applyFill="1" applyBorder="1" applyAlignment="1">
      <alignment horizontal="left"/>
    </xf>
    <xf numFmtId="0" fontId="42" fillId="5" borderId="88" xfId="0" applyFont="1" applyFill="1" applyBorder="1" applyAlignment="1">
      <alignment horizontal="left"/>
    </xf>
    <xf numFmtId="0" fontId="42" fillId="5" borderId="89" xfId="0" applyFont="1" applyFill="1" applyBorder="1" applyAlignment="1">
      <alignment horizontal="left"/>
    </xf>
    <xf numFmtId="0" fontId="42" fillId="5" borderId="4" xfId="0" applyFont="1" applyFill="1" applyBorder="1" applyAlignment="1">
      <alignment horizontal="center"/>
    </xf>
    <xf numFmtId="0" fontId="42" fillId="5" borderId="5" xfId="0" applyFont="1" applyFill="1" applyBorder="1" applyAlignment="1">
      <alignment horizontal="center"/>
    </xf>
    <xf numFmtId="0" fontId="42" fillId="5" borderId="4" xfId="0" applyFont="1" applyFill="1" applyBorder="1" applyAlignment="1">
      <alignment horizontal="left"/>
    </xf>
    <xf numFmtId="0" fontId="42" fillId="5" borderId="0" xfId="0" applyFont="1" applyFill="1" applyAlignment="1">
      <alignment horizontal="left"/>
    </xf>
    <xf numFmtId="0" fontId="42" fillId="5" borderId="5" xfId="0" applyFont="1" applyFill="1" applyBorder="1" applyAlignment="1">
      <alignment horizontal="left"/>
    </xf>
    <xf numFmtId="0" fontId="234" fillId="3" borderId="2" xfId="0" applyFont="1" applyFill="1" applyBorder="1" applyAlignment="1">
      <alignment horizontal="left" wrapText="1"/>
    </xf>
    <xf numFmtId="0" fontId="42" fillId="6" borderId="4" xfId="0" applyFont="1" applyFill="1" applyBorder="1" applyAlignment="1">
      <alignment horizontal="left" wrapText="1"/>
    </xf>
    <xf numFmtId="0" fontId="42" fillId="6" borderId="0" xfId="0" applyFont="1" applyFill="1" applyAlignment="1">
      <alignment horizontal="left" wrapText="1"/>
    </xf>
    <xf numFmtId="0" fontId="42" fillId="6" borderId="5" xfId="0" applyFont="1" applyFill="1" applyBorder="1" applyAlignment="1">
      <alignment horizontal="left" wrapText="1"/>
    </xf>
    <xf numFmtId="0" fontId="42" fillId="0" borderId="4" xfId="0" applyFont="1" applyFill="1" applyBorder="1" applyAlignment="1">
      <alignment horizontal="center"/>
    </xf>
    <xf numFmtId="0" fontId="42" fillId="0" borderId="0" xfId="0" applyFont="1" applyFill="1" applyAlignment="1">
      <alignment horizontal="center"/>
    </xf>
    <xf numFmtId="0" fontId="42" fillId="0" borderId="5" xfId="0" applyFont="1" applyFill="1" applyBorder="1" applyAlignment="1">
      <alignment horizontal="center"/>
    </xf>
    <xf numFmtId="0" fontId="41" fillId="0" borderId="0" xfId="13" quotePrefix="1" applyFont="1" applyAlignment="1">
      <alignment horizontal="left" vertical="top" wrapText="1"/>
    </xf>
    <xf numFmtId="0" fontId="230" fillId="3" borderId="87" xfId="3" applyFont="1" applyFill="1" applyBorder="1" applyAlignment="1">
      <alignment horizontal="center" vertical="center"/>
    </xf>
    <xf numFmtId="0" fontId="230" fillId="3" borderId="88" xfId="3" applyFont="1" applyFill="1" applyBorder="1" applyAlignment="1">
      <alignment horizontal="center" vertical="center"/>
    </xf>
    <xf numFmtId="0" fontId="230" fillId="3" borderId="89" xfId="3" applyFont="1" applyFill="1" applyBorder="1" applyAlignment="1">
      <alignment horizontal="center" vertical="center"/>
    </xf>
    <xf numFmtId="0" fontId="225" fillId="3" borderId="87" xfId="26" applyFont="1" applyFill="1" applyBorder="1" applyAlignment="1">
      <alignment horizontal="center" vertical="center"/>
    </xf>
    <xf numFmtId="0" fontId="225" fillId="3" borderId="89" xfId="26" applyFont="1" applyFill="1" applyBorder="1" applyAlignment="1">
      <alignment horizontal="center" vertical="center"/>
    </xf>
    <xf numFmtId="0" fontId="229" fillId="5" borderId="0" xfId="3" applyFont="1" applyFill="1" applyAlignment="1">
      <alignment horizontal="center"/>
    </xf>
    <xf numFmtId="0" fontId="41" fillId="5" borderId="0" xfId="31" applyFont="1" applyFill="1" applyAlignment="1">
      <alignment horizontal="left" wrapText="1"/>
    </xf>
    <xf numFmtId="0" fontId="41" fillId="5" borderId="0" xfId="31" applyFont="1" applyFill="1" applyAlignment="1">
      <alignment horizontal="left" vertical="top" wrapText="1"/>
    </xf>
    <xf numFmtId="0" fontId="41" fillId="2" borderId="0" xfId="0" applyFont="1" applyFill="1"/>
    <xf numFmtId="0" fontId="41" fillId="2" borderId="5" xfId="0" applyFont="1" applyFill="1" applyBorder="1"/>
    <xf numFmtId="0" fontId="41" fillId="0" borderId="0" xfId="0" applyFont="1"/>
    <xf numFmtId="0" fontId="41" fillId="0" borderId="5" xfId="0" applyFont="1" applyBorder="1"/>
    <xf numFmtId="0" fontId="41" fillId="2" borderId="4" xfId="0" applyFont="1" applyFill="1" applyBorder="1"/>
    <xf numFmtId="0" fontId="42" fillId="2" borderId="4" xfId="0" applyFont="1" applyFill="1" applyBorder="1"/>
    <xf numFmtId="0" fontId="42" fillId="2" borderId="0" xfId="0" applyFont="1" applyFill="1"/>
    <xf numFmtId="0" fontId="42" fillId="2" borderId="5" xfId="0" applyFont="1" applyFill="1" applyBorder="1"/>
    <xf numFmtId="0" fontId="42" fillId="2" borderId="66" xfId="0" applyFont="1" applyFill="1" applyBorder="1" applyAlignment="1">
      <alignment horizontal="left"/>
    </xf>
    <xf numFmtId="0" fontId="42" fillId="2" borderId="72" xfId="0" applyFont="1" applyFill="1" applyBorder="1" applyAlignment="1">
      <alignment horizontal="left"/>
    </xf>
    <xf numFmtId="0" fontId="42" fillId="2" borderId="67" xfId="0" applyFont="1" applyFill="1" applyBorder="1" applyAlignment="1">
      <alignment horizontal="left"/>
    </xf>
    <xf numFmtId="0" fontId="41" fillId="2" borderId="0" xfId="0" applyFont="1" applyFill="1" applyAlignment="1">
      <alignment vertical="center"/>
    </xf>
    <xf numFmtId="0" fontId="41" fillId="2" borderId="5" xfId="0" applyFont="1" applyFill="1" applyBorder="1" applyAlignment="1">
      <alignment vertical="center"/>
    </xf>
    <xf numFmtId="0" fontId="42" fillId="0" borderId="0" xfId="0" applyFont="1"/>
    <xf numFmtId="0" fontId="42" fillId="0" borderId="5" xfId="0" applyFont="1" applyBorder="1"/>
    <xf numFmtId="0" fontId="41" fillId="2" borderId="0" xfId="0" applyFont="1" applyFill="1" applyAlignment="1">
      <alignment horizontal="left"/>
    </xf>
    <xf numFmtId="0" fontId="41" fillId="2" borderId="5" xfId="0" applyFont="1" applyFill="1" applyBorder="1" applyAlignment="1">
      <alignment horizontal="left"/>
    </xf>
    <xf numFmtId="0" fontId="41" fillId="0" borderId="4" xfId="0" applyFont="1" applyBorder="1" applyAlignment="1">
      <alignment horizontal="left"/>
    </xf>
    <xf numFmtId="0" fontId="41" fillId="0" borderId="0" xfId="0" applyFont="1" applyAlignment="1">
      <alignment horizontal="left"/>
    </xf>
    <xf numFmtId="0" fontId="41" fillId="0" borderId="4" xfId="0" applyFont="1" applyBorder="1"/>
    <xf numFmtId="0" fontId="42" fillId="2" borderId="4" xfId="0" applyFont="1" applyFill="1" applyBorder="1" applyAlignment="1">
      <alignment horizontal="left" wrapText="1"/>
    </xf>
    <xf numFmtId="0" fontId="42" fillId="2" borderId="0" xfId="0" applyFont="1" applyFill="1" applyAlignment="1">
      <alignment horizontal="left" wrapText="1"/>
    </xf>
    <xf numFmtId="0" fontId="42" fillId="2" borderId="5" xfId="0" applyFont="1" applyFill="1" applyBorder="1" applyAlignment="1">
      <alignment horizontal="left" wrapText="1"/>
    </xf>
    <xf numFmtId="0" fontId="42" fillId="2" borderId="4" xfId="0" applyFont="1" applyFill="1" applyBorder="1" applyAlignment="1">
      <alignment horizontal="center"/>
    </xf>
    <xf numFmtId="0" fontId="42" fillId="2" borderId="0" xfId="0" applyFont="1" applyFill="1" applyAlignment="1">
      <alignment horizontal="center"/>
    </xf>
    <xf numFmtId="0" fontId="42" fillId="2" borderId="5" xfId="0" applyFont="1" applyFill="1" applyBorder="1" applyAlignment="1">
      <alignment horizontal="center"/>
    </xf>
    <xf numFmtId="0" fontId="42" fillId="0" borderId="4" xfId="0" applyFont="1" applyBorder="1"/>
    <xf numFmtId="0" fontId="41" fillId="0" borderId="0" xfId="0" applyFont="1" applyAlignment="1">
      <alignment horizontal="left" vertical="top" wrapText="1"/>
    </xf>
    <xf numFmtId="0" fontId="42" fillId="2" borderId="4" xfId="0" applyFont="1" applyFill="1" applyBorder="1" applyAlignment="1">
      <alignment horizontal="left"/>
    </xf>
    <xf numFmtId="0" fontId="42" fillId="2" borderId="0" xfId="0" applyFont="1" applyFill="1" applyAlignment="1">
      <alignment horizontal="left"/>
    </xf>
    <xf numFmtId="0" fontId="42" fillId="2" borderId="5" xfId="0" applyFont="1" applyFill="1" applyBorder="1" applyAlignment="1">
      <alignment horizontal="left"/>
    </xf>
    <xf numFmtId="0" fontId="41" fillId="0" borderId="0" xfId="0" quotePrefix="1" applyFont="1" applyAlignment="1">
      <alignment horizontal="left" vertical="top" wrapText="1"/>
    </xf>
    <xf numFmtId="0" fontId="42" fillId="0" borderId="4" xfId="0" applyFont="1" applyBorder="1" applyAlignment="1">
      <alignment horizontal="center"/>
    </xf>
    <xf numFmtId="0" fontId="42" fillId="0" borderId="0" xfId="0" applyFont="1" applyAlignment="1">
      <alignment horizontal="center"/>
    </xf>
    <xf numFmtId="0" fontId="42" fillId="0" borderId="5" xfId="0" applyFont="1" applyBorder="1" applyAlignment="1">
      <alignment horizontal="center"/>
    </xf>
    <xf numFmtId="0" fontId="41" fillId="2" borderId="72" xfId="0" applyFont="1" applyFill="1" applyBorder="1"/>
    <xf numFmtId="0" fontId="41" fillId="2" borderId="69" xfId="0" applyFont="1" applyFill="1" applyBorder="1"/>
    <xf numFmtId="0" fontId="41" fillId="2" borderId="70" xfId="0" applyFont="1" applyFill="1" applyBorder="1"/>
    <xf numFmtId="0" fontId="42" fillId="0" borderId="0" xfId="0" applyFont="1" applyAlignment="1">
      <alignment horizontal="center" wrapText="1"/>
    </xf>
    <xf numFmtId="0" fontId="223" fillId="0" borderId="0" xfId="0" applyFont="1" applyAlignment="1">
      <alignment horizontal="center" wrapText="1"/>
    </xf>
    <xf numFmtId="0" fontId="42" fillId="6" borderId="0" xfId="31" applyFont="1" applyFill="1" applyAlignment="1">
      <alignment horizontal="center" wrapText="1"/>
    </xf>
    <xf numFmtId="0" fontId="42" fillId="6" borderId="0" xfId="31" applyFont="1" applyFill="1" applyAlignment="1">
      <alignment horizontal="center"/>
    </xf>
    <xf numFmtId="0" fontId="40" fillId="3" borderId="87" xfId="32" applyFont="1" applyFill="1" applyBorder="1" applyAlignment="1">
      <alignment horizontal="center"/>
    </xf>
    <xf numFmtId="0" fontId="40" fillId="3" borderId="88" xfId="32" applyFont="1" applyFill="1" applyBorder="1" applyAlignment="1">
      <alignment horizontal="center"/>
    </xf>
    <xf numFmtId="0" fontId="40" fillId="3" borderId="89" xfId="32" applyFont="1" applyFill="1" applyBorder="1" applyAlignment="1">
      <alignment horizontal="center"/>
    </xf>
    <xf numFmtId="0" fontId="250" fillId="0" borderId="0" xfId="1" applyFont="1" applyFill="1" applyAlignment="1">
      <alignment horizontal="left"/>
    </xf>
    <xf numFmtId="0" fontId="40" fillId="4" borderId="66" xfId="0" applyFont="1" applyFill="1" applyBorder="1" applyAlignment="1">
      <alignment horizontal="center"/>
    </xf>
    <xf numFmtId="0" fontId="40" fillId="4" borderId="67" xfId="0" applyFont="1" applyFill="1" applyBorder="1" applyAlignment="1">
      <alignment horizontal="center"/>
    </xf>
    <xf numFmtId="0" fontId="40" fillId="3" borderId="87" xfId="0" applyFont="1" applyFill="1" applyBorder="1" applyAlignment="1">
      <alignment horizontal="center" vertical="top"/>
    </xf>
    <xf numFmtId="0" fontId="40" fillId="3" borderId="88" xfId="0" applyFont="1" applyFill="1" applyBorder="1" applyAlignment="1">
      <alignment horizontal="center" vertical="top"/>
    </xf>
    <xf numFmtId="0" fontId="40" fillId="3" borderId="92" xfId="0" applyFont="1" applyFill="1" applyBorder="1" applyAlignment="1">
      <alignment horizontal="left"/>
    </xf>
    <xf numFmtId="0" fontId="40" fillId="3" borderId="2" xfId="0" applyFont="1" applyFill="1" applyBorder="1" applyAlignment="1">
      <alignment horizontal="left"/>
    </xf>
    <xf numFmtId="0" fontId="40" fillId="3" borderId="93" xfId="0" applyFont="1" applyFill="1" applyBorder="1" applyAlignment="1">
      <alignment horizontal="left"/>
    </xf>
    <xf numFmtId="0" fontId="40" fillId="4" borderId="75" xfId="0" applyFont="1" applyFill="1" applyBorder="1" applyAlignment="1">
      <alignment horizontal="center" vertical="top"/>
    </xf>
    <xf numFmtId="0" fontId="40" fillId="4" borderId="84" xfId="0" applyFont="1" applyFill="1" applyBorder="1" applyAlignment="1">
      <alignment horizontal="center" vertical="top"/>
    </xf>
    <xf numFmtId="0" fontId="40" fillId="4" borderId="76" xfId="0" applyFont="1" applyFill="1" applyBorder="1" applyAlignment="1">
      <alignment horizontal="center" vertical="top"/>
    </xf>
    <xf numFmtId="0" fontId="227" fillId="0" borderId="0" xfId="0" applyFont="1" applyAlignment="1">
      <alignment horizontal="center" wrapText="1"/>
    </xf>
    <xf numFmtId="0" fontId="227" fillId="0" borderId="0" xfId="0" applyFont="1" applyAlignment="1">
      <alignment horizontal="center"/>
    </xf>
    <xf numFmtId="0" fontId="1" fillId="3" borderId="87" xfId="0" applyFont="1" applyFill="1" applyBorder="1" applyAlignment="1">
      <alignment horizontal="center" vertical="center"/>
    </xf>
    <xf numFmtId="0" fontId="1" fillId="3" borderId="89" xfId="0" applyFont="1" applyFill="1" applyBorder="1" applyAlignment="1">
      <alignment horizontal="center" vertical="center"/>
    </xf>
    <xf numFmtId="0" fontId="38" fillId="4" borderId="76" xfId="0" applyFont="1" applyFill="1" applyBorder="1" applyAlignment="1">
      <alignment horizontal="center" vertical="center"/>
    </xf>
    <xf numFmtId="0" fontId="38" fillId="4" borderId="77" xfId="0" applyFont="1" applyFill="1" applyBorder="1" applyAlignment="1">
      <alignment horizontal="center" vertical="center"/>
    </xf>
    <xf numFmtId="0" fontId="1" fillId="3" borderId="76" xfId="0" applyFont="1" applyFill="1" applyBorder="1" applyAlignment="1">
      <alignment horizontal="center" vertical="center"/>
    </xf>
    <xf numFmtId="0" fontId="1" fillId="3" borderId="77" xfId="0" applyFont="1" applyFill="1" applyBorder="1" applyAlignment="1">
      <alignment horizontal="center" vertical="center"/>
    </xf>
    <xf numFmtId="0" fontId="38" fillId="4" borderId="87" xfId="0" applyFont="1" applyFill="1" applyBorder="1" applyAlignment="1">
      <alignment horizontal="center" vertical="center"/>
    </xf>
    <xf numFmtId="0" fontId="38" fillId="4" borderId="88" xfId="0" applyFont="1" applyFill="1" applyBorder="1" applyAlignment="1">
      <alignment horizontal="center" vertical="center"/>
    </xf>
    <xf numFmtId="0" fontId="38" fillId="4" borderId="89" xfId="0" applyFont="1" applyFill="1" applyBorder="1" applyAlignment="1">
      <alignment horizontal="center" vertical="center"/>
    </xf>
    <xf numFmtId="0" fontId="38" fillId="4" borderId="84" xfId="0" applyFont="1" applyFill="1" applyBorder="1" applyAlignment="1">
      <alignment horizontal="center" vertical="top" wrapText="1"/>
    </xf>
    <xf numFmtId="0" fontId="38" fillId="4" borderId="85" xfId="0" applyFont="1" applyFill="1" applyBorder="1" applyAlignment="1">
      <alignment horizontal="center" vertical="top" wrapText="1"/>
    </xf>
    <xf numFmtId="0" fontId="45" fillId="0" borderId="72" xfId="0" applyFont="1" applyBorder="1" applyAlignment="1">
      <alignment horizontal="left" wrapText="1"/>
    </xf>
    <xf numFmtId="0" fontId="1" fillId="3" borderId="87" xfId="3" quotePrefix="1" applyFont="1" applyFill="1" applyBorder="1" applyAlignment="1">
      <alignment horizontal="center"/>
    </xf>
    <xf numFmtId="0" fontId="1" fillId="3" borderId="88" xfId="3" quotePrefix="1" applyFont="1" applyFill="1" applyBorder="1" applyAlignment="1">
      <alignment horizontal="center"/>
    </xf>
    <xf numFmtId="0" fontId="1" fillId="3" borderId="89" xfId="3" quotePrefix="1" applyFont="1" applyFill="1" applyBorder="1" applyAlignment="1">
      <alignment horizontal="center"/>
    </xf>
    <xf numFmtId="0" fontId="32" fillId="0" borderId="0" xfId="2" applyFont="1" applyAlignment="1">
      <alignment horizontal="center"/>
    </xf>
    <xf numFmtId="0" fontId="253" fillId="0" borderId="0" xfId="1" applyFont="1" applyFill="1" applyBorder="1" applyAlignment="1">
      <alignment horizontal="left"/>
    </xf>
    <xf numFmtId="0" fontId="1" fillId="3" borderId="87" xfId="2" applyFont="1" applyFill="1" applyBorder="1" applyAlignment="1">
      <alignment horizontal="center" vertical="top"/>
    </xf>
    <xf numFmtId="0" fontId="1" fillId="3" borderId="88" xfId="2" applyFont="1" applyFill="1" applyBorder="1" applyAlignment="1">
      <alignment horizontal="center" vertical="top"/>
    </xf>
    <xf numFmtId="0" fontId="1" fillId="3" borderId="89" xfId="2" applyFont="1" applyFill="1" applyBorder="1" applyAlignment="1">
      <alignment horizontal="center" vertical="top"/>
    </xf>
    <xf numFmtId="0" fontId="1" fillId="3" borderId="87" xfId="2" applyFont="1" applyFill="1" applyBorder="1" applyAlignment="1">
      <alignment horizontal="center" vertical="top" wrapText="1"/>
    </xf>
    <xf numFmtId="0" fontId="1" fillId="3" borderId="89" xfId="2" applyFont="1" applyFill="1" applyBorder="1" applyAlignment="1">
      <alignment horizontal="center" vertical="top" wrapText="1"/>
    </xf>
    <xf numFmtId="0" fontId="43" fillId="0" borderId="0" xfId="0" applyFont="1" applyAlignment="1">
      <alignment horizontal="center"/>
    </xf>
    <xf numFmtId="0" fontId="212" fillId="0" borderId="72" xfId="0" applyFont="1" applyBorder="1" applyAlignment="1">
      <alignment horizontal="left" vertical="center" wrapText="1"/>
    </xf>
    <xf numFmtId="37" fontId="40" fillId="3" borderId="87" xfId="0" applyNumberFormat="1" applyFont="1" applyFill="1" applyBorder="1" applyAlignment="1">
      <alignment horizontal="center"/>
    </xf>
    <xf numFmtId="37" fontId="40" fillId="3" borderId="88" xfId="0" applyNumberFormat="1" applyFont="1" applyFill="1" applyBorder="1" applyAlignment="1">
      <alignment horizontal="center"/>
    </xf>
    <xf numFmtId="37" fontId="40" fillId="3" borderId="4" xfId="0" applyNumberFormat="1" applyFont="1" applyFill="1" applyBorder="1" applyAlignment="1">
      <alignment horizontal="center"/>
    </xf>
    <xf numFmtId="37" fontId="40" fillId="3" borderId="0" xfId="0" applyNumberFormat="1" applyFont="1" applyFill="1" applyAlignment="1">
      <alignment horizontal="center"/>
    </xf>
    <xf numFmtId="37" fontId="40" fillId="3" borderId="86" xfId="0" applyNumberFormat="1" applyFont="1" applyFill="1" applyBorder="1" applyAlignment="1">
      <alignment horizontal="center"/>
    </xf>
    <xf numFmtId="37" fontId="40" fillId="3" borderId="3" xfId="0" applyNumberFormat="1" applyFont="1" applyFill="1" applyBorder="1" applyAlignment="1">
      <alignment horizontal="center"/>
    </xf>
    <xf numFmtId="171" fontId="41" fillId="0" borderId="9" xfId="27" applyNumberFormat="1" applyFont="1" applyFill="1" applyBorder="1" applyAlignment="1">
      <alignment horizontal="center"/>
    </xf>
    <xf numFmtId="171" fontId="41" fillId="2" borderId="69" xfId="27" applyNumberFormat="1" applyFont="1" applyFill="1" applyBorder="1" applyAlignment="1">
      <alignment horizontal="center"/>
    </xf>
    <xf numFmtId="171" fontId="41" fillId="2" borderId="70" xfId="27" applyNumberFormat="1" applyFont="1" applyFill="1" applyBorder="1" applyAlignment="1">
      <alignment horizontal="center"/>
    </xf>
    <xf numFmtId="171" fontId="41" fillId="0" borderId="8" xfId="53496" applyNumberFormat="1" applyFont="1" applyBorder="1" applyAlignment="1">
      <alignment horizontal="center"/>
    </xf>
    <xf numFmtId="171" fontId="41" fillId="0" borderId="9" xfId="53496" applyNumberFormat="1" applyFont="1" applyBorder="1" applyAlignment="1">
      <alignment horizontal="center"/>
    </xf>
    <xf numFmtId="171" fontId="41" fillId="0" borderId="70" xfId="27" applyNumberFormat="1" applyFont="1" applyFill="1" applyBorder="1" applyAlignment="1">
      <alignment horizontal="center"/>
    </xf>
    <xf numFmtId="171" fontId="41" fillId="0" borderId="71" xfId="53496" applyNumberFormat="1" applyFont="1" applyFill="1" applyBorder="1" applyAlignment="1">
      <alignment horizontal="center"/>
    </xf>
    <xf numFmtId="171" fontId="41" fillId="2" borderId="8" xfId="27" applyNumberFormat="1" applyFont="1" applyFill="1" applyBorder="1" applyAlignment="1">
      <alignment horizontal="center"/>
    </xf>
    <xf numFmtId="10" fontId="41" fillId="0" borderId="4" xfId="25" applyNumberFormat="1" applyFont="1" applyBorder="1" applyAlignment="1">
      <alignment horizontal="center"/>
    </xf>
    <xf numFmtId="10" fontId="41" fillId="0" borderId="0" xfId="25" applyNumberFormat="1" applyFont="1" applyBorder="1" applyAlignment="1">
      <alignment horizontal="center"/>
    </xf>
    <xf numFmtId="10" fontId="41" fillId="0" borderId="5" xfId="25" applyNumberFormat="1" applyFont="1" applyBorder="1" applyAlignment="1">
      <alignment horizontal="center"/>
    </xf>
    <xf numFmtId="10" fontId="41" fillId="0" borderId="4" xfId="25" applyNumberFormat="1" applyFont="1" applyBorder="1" applyAlignment="1">
      <alignment horizontal="center" vertical="center"/>
    </xf>
    <xf numFmtId="10" fontId="41" fillId="0" borderId="5" xfId="25" applyNumberFormat="1" applyFont="1" applyBorder="1" applyAlignment="1">
      <alignment horizontal="center" vertical="center"/>
    </xf>
  </cellXfs>
  <cellStyles count="53512">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6"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7"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09"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2" xfId="9356" xr:uid="{1C61ED7F-455E-4A47-AED6-63D624E389BC}"/>
    <cellStyle name="Millares 19 37 3" xfId="53499"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8" xr:uid="{14639A37-6E90-4761-816F-0D742ABFE799}"/>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2"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4"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8"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500" xr:uid="{B26BD32E-5229-44EB-860F-93DE2D1C4116}"/>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7"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3"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496"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11"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0"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1" xfId="53505"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1"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2AD2C9"/>
      <color rgb="FF00D274"/>
      <color rgb="FFE93CAC"/>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zoomScale="60" zoomScaleNormal="60" workbookViewId="0">
      <selection activeCell="B6" sqref="B6"/>
    </sheetView>
  </sheetViews>
  <sheetFormatPr baseColWidth="10" defaultColWidth="11.453125" defaultRowHeight="14.5"/>
  <sheetData>
    <row r="1" spans="1:5" s="1" customFormat="1">
      <c r="A1" s="3"/>
      <c r="B1" s="3"/>
      <c r="C1" s="3"/>
      <c r="D1" s="3"/>
      <c r="E1" s="3"/>
    </row>
    <row r="2" spans="1:5" s="1" customFormat="1" ht="48.75" customHeight="1">
      <c r="A2" s="3"/>
      <c r="B2" s="3"/>
      <c r="C2" s="3"/>
      <c r="D2" s="3"/>
      <c r="E2" s="3"/>
    </row>
    <row r="3" spans="1:5" s="2" customFormat="1" ht="25.5" thickBot="1">
      <c r="A3" s="162" t="s">
        <v>523</v>
      </c>
      <c r="B3" s="163"/>
      <c r="C3" s="164"/>
      <c r="D3" s="163"/>
      <c r="E3" s="163"/>
    </row>
    <row r="4" spans="1:5">
      <c r="A4" s="35"/>
      <c r="B4" s="35"/>
      <c r="C4" s="35"/>
      <c r="D4" s="35"/>
      <c r="E4" s="35"/>
    </row>
    <row r="5" spans="1:5">
      <c r="A5" s="35"/>
      <c r="B5" s="36" t="s">
        <v>0</v>
      </c>
      <c r="C5" s="35"/>
      <c r="D5" s="35"/>
      <c r="E5" s="35"/>
    </row>
    <row r="6" spans="1:5">
      <c r="A6" s="35"/>
      <c r="B6" s="83" t="s">
        <v>1</v>
      </c>
      <c r="C6" s="35"/>
      <c r="D6" s="35"/>
      <c r="E6" s="35"/>
    </row>
    <row r="7" spans="1:5">
      <c r="A7" s="35"/>
      <c r="B7" s="44" t="s">
        <v>2</v>
      </c>
      <c r="C7" s="35"/>
      <c r="D7" s="35"/>
      <c r="E7" s="35"/>
    </row>
    <row r="8" spans="1:5">
      <c r="A8" s="35"/>
      <c r="B8" s="44" t="s">
        <v>3</v>
      </c>
      <c r="C8" s="35"/>
      <c r="D8" s="35"/>
      <c r="E8" s="35"/>
    </row>
    <row r="9" spans="1:5">
      <c r="A9" s="35"/>
      <c r="B9" s="44" t="s">
        <v>4</v>
      </c>
      <c r="C9" s="35"/>
      <c r="D9" s="35"/>
      <c r="E9" s="35"/>
    </row>
    <row r="10" spans="1:5">
      <c r="A10" s="35"/>
      <c r="B10" s="44" t="s">
        <v>5</v>
      </c>
      <c r="C10" s="35"/>
      <c r="D10" s="35"/>
      <c r="E10" s="35"/>
    </row>
    <row r="11" spans="1:5">
      <c r="A11" s="35"/>
      <c r="B11" s="44" t="s">
        <v>6</v>
      </c>
      <c r="C11" s="35"/>
      <c r="D11" s="35"/>
      <c r="E11" s="35"/>
    </row>
    <row r="12" spans="1:5">
      <c r="A12" s="35"/>
      <c r="B12" s="44" t="s">
        <v>7</v>
      </c>
      <c r="C12" s="35"/>
      <c r="D12" s="35"/>
      <c r="E12" s="35"/>
    </row>
    <row r="13" spans="1:5">
      <c r="A13" s="35"/>
      <c r="B13" s="44" t="s">
        <v>8</v>
      </c>
      <c r="C13" s="35"/>
      <c r="D13" s="35"/>
      <c r="E13" s="35"/>
    </row>
    <row r="14" spans="1:5">
      <c r="A14" s="35"/>
      <c r="B14" s="44" t="s">
        <v>9</v>
      </c>
      <c r="C14" s="35"/>
      <c r="D14" s="35"/>
      <c r="E14" s="35"/>
    </row>
    <row r="15" spans="1:5">
      <c r="A15" s="35"/>
      <c r="B15" s="44" t="s">
        <v>10</v>
      </c>
      <c r="C15" s="35"/>
      <c r="D15" s="35"/>
      <c r="E15" s="35"/>
    </row>
    <row r="16" spans="1:5">
      <c r="A16" s="35"/>
      <c r="B16" s="44" t="s">
        <v>11</v>
      </c>
      <c r="C16" s="35"/>
      <c r="D16" s="35"/>
      <c r="E16" s="35"/>
    </row>
    <row r="17" spans="1:5">
      <c r="A17" s="35"/>
      <c r="B17" s="44" t="s">
        <v>12</v>
      </c>
      <c r="C17" s="35"/>
      <c r="D17" s="35"/>
      <c r="E17" s="35"/>
    </row>
    <row r="18" spans="1:5">
      <c r="A18" s="35"/>
      <c r="B18" s="44" t="s">
        <v>13</v>
      </c>
      <c r="C18" s="35"/>
      <c r="D18" s="35"/>
      <c r="E18" s="35"/>
    </row>
    <row r="19" spans="1:5">
      <c r="A19" s="35"/>
      <c r="B19" s="44" t="s">
        <v>14</v>
      </c>
      <c r="C19" s="35"/>
      <c r="D19" s="35"/>
      <c r="E19" s="35"/>
    </row>
    <row r="20" spans="1:5">
      <c r="A20" s="35"/>
      <c r="B20" s="44" t="s">
        <v>15</v>
      </c>
      <c r="C20" s="35"/>
      <c r="D20" s="35"/>
      <c r="E20" s="35"/>
    </row>
    <row r="21" spans="1:5">
      <c r="A21" s="35"/>
      <c r="B21" s="44" t="s">
        <v>16</v>
      </c>
      <c r="C21" s="35"/>
      <c r="D21" s="35"/>
      <c r="E21" s="35"/>
    </row>
    <row r="22" spans="1:5">
      <c r="A22" s="35"/>
      <c r="B22" s="44" t="s">
        <v>17</v>
      </c>
      <c r="C22" s="35"/>
      <c r="D22" s="35"/>
      <c r="E22" s="35"/>
    </row>
    <row r="23" spans="1:5">
      <c r="A23" s="35"/>
      <c r="B23" s="44" t="s">
        <v>18</v>
      </c>
      <c r="C23" s="35"/>
      <c r="D23" s="35"/>
      <c r="E23" s="35"/>
    </row>
    <row r="24" spans="1:5">
      <c r="A24" s="35"/>
      <c r="B24" s="44" t="s">
        <v>19</v>
      </c>
      <c r="C24" s="35"/>
      <c r="D24" s="35"/>
      <c r="E24" s="35"/>
    </row>
    <row r="25" spans="1:5">
      <c r="A25" s="35"/>
      <c r="B25" s="44" t="s">
        <v>20</v>
      </c>
      <c r="C25" s="35"/>
      <c r="D25" s="35"/>
      <c r="E25" s="35"/>
    </row>
    <row r="26" spans="1:5">
      <c r="A26" s="35"/>
      <c r="B26" s="44" t="s">
        <v>21</v>
      </c>
      <c r="C26" s="35"/>
      <c r="D26" s="35"/>
      <c r="E26" s="35"/>
    </row>
    <row r="27" spans="1:5">
      <c r="A27" s="35"/>
      <c r="B27" s="44"/>
      <c r="C27" s="35"/>
      <c r="D27" s="35"/>
      <c r="E27" s="35"/>
    </row>
    <row r="28" spans="1:5">
      <c r="A28" s="35"/>
      <c r="B28" s="44"/>
      <c r="C28" s="35"/>
      <c r="D28" s="35"/>
      <c r="E28" s="35"/>
    </row>
    <row r="29" spans="1:5">
      <c r="A29" s="35"/>
      <c r="B29" s="44"/>
      <c r="C29" s="35"/>
      <c r="D29" s="35"/>
      <c r="E29" s="35"/>
    </row>
    <row r="30" spans="1:5">
      <c r="A30" s="35"/>
      <c r="B30" s="44"/>
      <c r="C30" s="35"/>
      <c r="D30" s="35"/>
      <c r="E30" s="35"/>
    </row>
    <row r="31" spans="1:5">
      <c r="A31" s="35"/>
      <c r="B31" s="44"/>
      <c r="C31" s="35"/>
      <c r="D31" s="35"/>
      <c r="E31" s="35"/>
    </row>
    <row r="32" spans="1:5">
      <c r="A32" s="35"/>
      <c r="B32" s="44"/>
      <c r="C32" s="35"/>
      <c r="D32" s="35"/>
      <c r="E32" s="35"/>
    </row>
    <row r="33" spans="1:5">
      <c r="A33" s="35"/>
      <c r="B33" s="44"/>
      <c r="C33" s="35"/>
      <c r="D33" s="35"/>
      <c r="E33" s="35"/>
    </row>
    <row r="34" spans="1:5">
      <c r="A34" s="35"/>
      <c r="B34" s="35"/>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AGI'!A1" display="1. AGI" xr:uid="{1E77EC2B-0F80-41FA-BDB9-CC37395D8A95}"/>
    <hyperlink ref="B11" location="'1.1.Colocaciones'!A1" display="1.2. Colocaciones" xr:uid="{DAB1A87D-7179-45F2-8DA3-446D4EA0EBF3}"/>
    <hyperlink ref="B12" location="'2.Fondeo'!A1" display="2. Fondeo" xr:uid="{DB035099-10B9-7043-8560-764D506083B1}"/>
    <hyperlink ref="B14" location="'4.Calidad de Cartera'!A1" display="3. Calidad de Cartera" xr:uid="{E02A5A88-38B7-B947-A966-B46E345154B2}"/>
    <hyperlink ref="B13" location="'3.Ingreso Neto por Intereses'!A1" display="3. Ingreso Neto por Intereses" xr:uid="{102BE93D-29AF-3043-BDA4-3619C1AA7338}"/>
    <hyperlink ref="B15" location="'3.Ingreso Neto por Intereses'!A1" display="5. Ingresos No Financieros" xr:uid="{3914D501-E787-2342-8F1F-51CCB017FBEB}"/>
    <hyperlink ref="B16" location="'6.Resultado Técnico de Seguros'!A1" display="6. Resultado Técnico de Seguros" xr:uid="{83E5F34A-B08A-9C4D-A47F-DCC1B6F35FB3}"/>
    <hyperlink ref="B17" location="'7.Gastos Operativos'!A1" display="7. Gastos Operativos" xr:uid="{B8CA0866-5605-334B-9B77-03C60CABE400}"/>
    <hyperlink ref="B19" location="'9.1.Capital Regulatorio BAP'!A1" display="8.1. Capital Regulatorio BAP" xr:uid="{B1C50E40-5A26-EE42-921D-A66D9DDC260C}"/>
    <hyperlink ref="B20" location="'9.2.Capital Regulatorio BCP'!A1" display="8.2. Capital Regulatorio BCP" xr:uid="{AB4E1133-2470-5C43-A625-1AB0EDF87D68}"/>
    <hyperlink ref="B21" location="'9.3.Capital Regulatorio Mibanco'!A1" display="8.3 Capital Regulatorio Mibanco" xr:uid="{CD4CD7AE-D095-FE43-8955-716DFC56F3F0}"/>
    <hyperlink ref="B22" location="'10. Transformación Digital BCP'!A1" display="10. Transformación Digital BCP" xr:uid="{7DE76241-5535-444D-A552-EA29F6E7B4A1}"/>
    <hyperlink ref="B25" location="'12.2 Credicorp Individual'!A1" display="11.2. BAP Individual" xr:uid="{01908558-109C-2644-B090-0A0A467569DB}"/>
    <hyperlink ref="B26" location="'12.3 BCP Consolidado'!A1" display="11.3. BCP Consolidado" xr:uid="{2F1EF3D2-4CD8-EA43-9947-2153DDAC7B54}"/>
    <hyperlink ref="B18" location="'8.Eficiencia Operativa'!A1" display="8. Eficiencia Operativa" xr:uid="{94C3132E-CA59-4AA9-AA3B-CD909E31AF4A}"/>
    <hyperlink ref="B6" location="'Estrategia Digital'!A1" display="Estrategia Digital" xr:uid="{B520DD65-CAAF-4C12-91B1-2CCC475D59DA}"/>
    <hyperlink ref="B23" location="'10. Transformación Digital BCP'!A1" display="10. Transformación Digital BCP" xr:uid="{C057FB85-1C9A-427B-BBA2-F32FBBF3AE64}"/>
    <hyperlink ref="B24" location="'10. Transformación Digital BCP'!A1" display="10. Transformación Digital BCP" xr:uid="{52F396D9-9A7A-45F7-A889-9492F571C301}"/>
  </hyperlink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H28"/>
  <sheetViews>
    <sheetView showGridLines="0" zoomScaleNormal="100" workbookViewId="0">
      <pane xSplit="2" topLeftCell="C1" activePane="topRight" state="frozen"/>
      <selection activeCell="L35" sqref="L35"/>
      <selection pane="topRight" activeCell="H24" sqref="H24"/>
    </sheetView>
  </sheetViews>
  <sheetFormatPr baseColWidth="10" defaultColWidth="11.453125" defaultRowHeight="14.5"/>
  <cols>
    <col min="2" max="2" width="62.453125" style="35" customWidth="1"/>
    <col min="3" max="5" width="11.08984375" style="35" bestFit="1" customWidth="1"/>
    <col min="6" max="7" width="11.453125" style="35" bestFit="1" customWidth="1"/>
    <col min="8" max="8" width="11.453125" style="35"/>
  </cols>
  <sheetData>
    <row r="1" spans="1:8">
      <c r="A1" s="608" t="s">
        <v>54</v>
      </c>
    </row>
    <row r="2" spans="1:8" ht="15" thickBot="1">
      <c r="B2"/>
      <c r="C2"/>
      <c r="D2"/>
      <c r="E2"/>
      <c r="F2"/>
      <c r="G2"/>
      <c r="H2"/>
    </row>
    <row r="3" spans="1:8">
      <c r="B3" s="674" t="s">
        <v>176</v>
      </c>
      <c r="C3" s="1903" t="s">
        <v>125</v>
      </c>
      <c r="D3" s="1921"/>
      <c r="E3" s="1907"/>
      <c r="F3" s="1903" t="s">
        <v>51</v>
      </c>
      <c r="G3" s="1907"/>
      <c r="H3"/>
    </row>
    <row r="4" spans="1:8">
      <c r="B4" s="675" t="s">
        <v>53</v>
      </c>
      <c r="C4" s="1912"/>
      <c r="D4" s="1913"/>
      <c r="E4" s="1908"/>
      <c r="F4" s="1912"/>
      <c r="G4" s="1908"/>
      <c r="H4"/>
    </row>
    <row r="5" spans="1:8" ht="15" thickBot="1">
      <c r="B5" s="388"/>
      <c r="C5" s="500" t="s">
        <v>794</v>
      </c>
      <c r="D5" s="635" t="s">
        <v>637</v>
      </c>
      <c r="E5" s="395" t="s">
        <v>795</v>
      </c>
      <c r="F5" s="676" t="s">
        <v>521</v>
      </c>
      <c r="G5" s="677" t="s">
        <v>522</v>
      </c>
      <c r="H5"/>
    </row>
    <row r="6" spans="1:8">
      <c r="B6" s="678" t="s">
        <v>177</v>
      </c>
      <c r="C6" s="398">
        <v>29330082</v>
      </c>
      <c r="D6" s="399">
        <v>26036894</v>
      </c>
      <c r="E6" s="400">
        <v>24907836</v>
      </c>
      <c r="F6" s="688">
        <v>-4.3363774496297469E-2</v>
      </c>
      <c r="G6" s="689">
        <v>-0.15077509841261272</v>
      </c>
      <c r="H6"/>
    </row>
    <row r="7" spans="1:8">
      <c r="B7" s="678" t="s">
        <v>178</v>
      </c>
      <c r="C7" s="405">
        <v>46843270</v>
      </c>
      <c r="D7" s="406">
        <v>48035351</v>
      </c>
      <c r="E7" s="407">
        <v>51116913</v>
      </c>
      <c r="F7" s="533">
        <v>6.4151961750003705E-2</v>
      </c>
      <c r="G7" s="481">
        <v>9.123280676178247E-2</v>
      </c>
      <c r="H7"/>
    </row>
    <row r="8" spans="1:8">
      <c r="B8" s="678" t="s">
        <v>179</v>
      </c>
      <c r="C8" s="405">
        <v>1586967</v>
      </c>
      <c r="D8" s="406">
        <v>1863243</v>
      </c>
      <c r="E8" s="407">
        <v>1513622</v>
      </c>
      <c r="F8" s="533">
        <v>-0.18764111820090024</v>
      </c>
      <c r="G8" s="481">
        <v>-4.6217092100843904E-2</v>
      </c>
      <c r="H8"/>
    </row>
    <row r="9" spans="1:8" ht="15" thickBot="1">
      <c r="B9" s="679" t="s">
        <v>34</v>
      </c>
      <c r="C9" s="405">
        <v>151392202</v>
      </c>
      <c r="D9" s="406">
        <v>142845549</v>
      </c>
      <c r="E9" s="407">
        <v>145129260</v>
      </c>
      <c r="F9" s="690">
        <v>1.598727447923487E-2</v>
      </c>
      <c r="G9" s="420">
        <v>-4.1368986759304782E-2</v>
      </c>
      <c r="H9"/>
    </row>
    <row r="10" spans="1:8" ht="15" thickBot="1">
      <c r="B10" s="680" t="s">
        <v>180</v>
      </c>
      <c r="C10" s="626">
        <v>229152521</v>
      </c>
      <c r="D10" s="627">
        <v>218781037</v>
      </c>
      <c r="E10" s="628">
        <v>222667631</v>
      </c>
      <c r="F10" s="691">
        <v>1.7764766331187953E-2</v>
      </c>
      <c r="G10" s="692">
        <v>-2.8299448645384917E-2</v>
      </c>
      <c r="H10"/>
    </row>
    <row r="11" spans="1:8">
      <c r="B11" s="74"/>
      <c r="C11" s="681"/>
      <c r="D11" s="74"/>
      <c r="E11" s="681"/>
      <c r="F11" s="108"/>
      <c r="G11" s="108"/>
      <c r="H11"/>
    </row>
    <row r="12" spans="1:8" ht="15" thickBot="1">
      <c r="B12" s="682"/>
      <c r="C12" s="682"/>
      <c r="D12" s="682"/>
      <c r="E12" s="682"/>
      <c r="F12" s="683"/>
      <c r="G12" s="683"/>
      <c r="H12"/>
    </row>
    <row r="13" spans="1:8">
      <c r="B13" s="674" t="s">
        <v>181</v>
      </c>
      <c r="C13" s="1903" t="s">
        <v>125</v>
      </c>
      <c r="D13" s="1921"/>
      <c r="E13" s="1907"/>
      <c r="F13" s="1903" t="s">
        <v>51</v>
      </c>
      <c r="G13" s="1907"/>
      <c r="H13"/>
    </row>
    <row r="14" spans="1:8">
      <c r="B14" s="675" t="s">
        <v>53</v>
      </c>
      <c r="C14" s="1912"/>
      <c r="D14" s="1913"/>
      <c r="E14" s="1908"/>
      <c r="F14" s="1912"/>
      <c r="G14" s="1908"/>
      <c r="H14"/>
    </row>
    <row r="15" spans="1:8" ht="15.75" customHeight="1" thickBot="1">
      <c r="B15" s="388"/>
      <c r="C15" s="500" t="s">
        <v>794</v>
      </c>
      <c r="D15" s="635" t="s">
        <v>637</v>
      </c>
      <c r="E15" s="395" t="s">
        <v>795</v>
      </c>
      <c r="F15" s="676" t="s">
        <v>521</v>
      </c>
      <c r="G15" s="677" t="s">
        <v>522</v>
      </c>
      <c r="H15"/>
    </row>
    <row r="16" spans="1:8">
      <c r="B16" s="678" t="s">
        <v>182</v>
      </c>
      <c r="C16" s="398">
        <v>4550783</v>
      </c>
      <c r="D16" s="399">
        <v>4508563</v>
      </c>
      <c r="E16" s="400">
        <v>5558973</v>
      </c>
      <c r="F16" s="693">
        <v>0.23298110728407262</v>
      </c>
      <c r="G16" s="694">
        <v>0.22154209506364064</v>
      </c>
      <c r="H16"/>
    </row>
    <row r="17" spans="2:8">
      <c r="B17" s="678" t="s">
        <v>183</v>
      </c>
      <c r="C17" s="405">
        <v>34263930</v>
      </c>
      <c r="D17" s="406">
        <v>33344169</v>
      </c>
      <c r="E17" s="407">
        <v>35475821</v>
      </c>
      <c r="F17" s="695">
        <v>6.3928778671917152E-2</v>
      </c>
      <c r="G17" s="409">
        <v>3.5369293598253249E-2</v>
      </c>
      <c r="H17"/>
    </row>
    <row r="18" spans="2:8" ht="15" thickBot="1">
      <c r="B18" s="684" t="s">
        <v>184</v>
      </c>
      <c r="C18" s="405">
        <v>8028557</v>
      </c>
      <c r="D18" s="406">
        <v>10182619</v>
      </c>
      <c r="E18" s="407">
        <v>10082119</v>
      </c>
      <c r="F18" s="696">
        <v>-9.8697594400811717E-3</v>
      </c>
      <c r="G18" s="697">
        <v>0.25578220345200275</v>
      </c>
      <c r="H18"/>
    </row>
    <row r="19" spans="2:8" ht="15" thickBot="1">
      <c r="B19" s="680" t="s">
        <v>178</v>
      </c>
      <c r="C19" s="626">
        <v>46843270</v>
      </c>
      <c r="D19" s="627">
        <v>48035351</v>
      </c>
      <c r="E19" s="628">
        <v>51116913</v>
      </c>
      <c r="F19" s="698">
        <v>6.4151961750003705E-2</v>
      </c>
      <c r="G19" s="699">
        <v>9.123280676178247E-2</v>
      </c>
      <c r="H19"/>
    </row>
    <row r="20" spans="2:8">
      <c r="B20" s="74"/>
      <c r="C20" s="74"/>
      <c r="D20" s="74"/>
      <c r="E20" s="74"/>
      <c r="F20" s="74"/>
      <c r="G20" s="74"/>
      <c r="H20"/>
    </row>
    <row r="21" spans="2:8">
      <c r="B21" s="685"/>
      <c r="C21" s="685"/>
      <c r="D21" s="685"/>
      <c r="E21" s="685"/>
      <c r="F21" s="686"/>
      <c r="G21" s="686"/>
      <c r="H21"/>
    </row>
    <row r="22" spans="2:8">
      <c r="B22" s="74"/>
      <c r="C22" s="74"/>
      <c r="D22" s="74"/>
      <c r="E22" s="74"/>
      <c r="F22" s="74"/>
      <c r="G22" s="74"/>
      <c r="H22"/>
    </row>
    <row r="23" spans="2:8">
      <c r="B23" s="74"/>
      <c r="C23" s="74"/>
      <c r="D23" s="74"/>
      <c r="E23" s="74"/>
      <c r="F23" s="74"/>
      <c r="G23" s="74"/>
      <c r="H23"/>
    </row>
    <row r="24" spans="2:8">
      <c r="B24" s="74"/>
      <c r="C24" s="74"/>
      <c r="D24" s="74"/>
      <c r="E24" s="74"/>
      <c r="F24" s="74"/>
      <c r="G24" s="74"/>
      <c r="H24"/>
    </row>
    <row r="25" spans="2:8">
      <c r="B25" s="74"/>
      <c r="C25" s="74"/>
      <c r="D25" s="74"/>
      <c r="E25" s="74"/>
      <c r="F25" s="74"/>
      <c r="G25" s="74"/>
      <c r="H25"/>
    </row>
    <row r="26" spans="2:8">
      <c r="B26" s="74"/>
      <c r="C26" s="74"/>
      <c r="D26" s="74"/>
      <c r="E26" s="74"/>
      <c r="F26" s="74"/>
      <c r="G26" s="687"/>
    </row>
    <row r="27" spans="2:8">
      <c r="E27" s="187"/>
    </row>
    <row r="28" spans="2:8">
      <c r="E28" s="187"/>
    </row>
  </sheetData>
  <mergeCells count="4">
    <mergeCell ref="C3:E4"/>
    <mergeCell ref="F3:G4"/>
    <mergeCell ref="C13:E14"/>
    <mergeCell ref="F13:G14"/>
  </mergeCells>
  <hyperlinks>
    <hyperlink ref="A1" location="Índice!A1" display="Volver al índice" xr:uid="{CB383E5A-E393-49D1-83ED-6C7EC40FF94D}"/>
  </hyperlinks>
  <pageMargins left="0.7" right="0.7" top="0.75" bottom="0.75" header="0.3" footer="0.3"/>
  <pageSetup orientation="portrait" horizontalDpi="4294967293" r:id="rId1"/>
  <ignoredErrors>
    <ignoredError sqref="B4 B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dimension ref="A1:L20"/>
  <sheetViews>
    <sheetView showGridLines="0" zoomScaleNormal="100" workbookViewId="0">
      <pane xSplit="2" topLeftCell="C1" activePane="topRight" state="frozen"/>
      <selection activeCell="G23" sqref="G23"/>
      <selection pane="topRight" activeCell="I34" sqref="I34"/>
    </sheetView>
  </sheetViews>
  <sheetFormatPr baseColWidth="10" defaultColWidth="11.453125" defaultRowHeight="14.5"/>
  <cols>
    <col min="2" max="2" width="38.90625" customWidth="1"/>
    <col min="3" max="4" width="15.90625" bestFit="1" customWidth="1"/>
    <col min="5" max="5" width="15.453125" customWidth="1"/>
    <col min="6" max="7" width="11.453125" bestFit="1" customWidth="1"/>
    <col min="8" max="9" width="13.453125" customWidth="1"/>
    <col min="10" max="10" width="15.90625" customWidth="1"/>
  </cols>
  <sheetData>
    <row r="1" spans="1:12">
      <c r="A1" s="608" t="s">
        <v>54</v>
      </c>
    </row>
    <row r="2" spans="1:12" ht="15" thickBot="1"/>
    <row r="3" spans="1:12" s="190" customFormat="1">
      <c r="B3" s="788" t="s">
        <v>35</v>
      </c>
      <c r="C3" s="1903" t="s">
        <v>125</v>
      </c>
      <c r="D3" s="1921"/>
      <c r="E3" s="1907"/>
      <c r="F3" s="1903" t="s">
        <v>51</v>
      </c>
      <c r="G3" s="1907"/>
    </row>
    <row r="4" spans="1:12" s="190" customFormat="1" ht="15" thickBot="1">
      <c r="B4" s="789" t="s">
        <v>164</v>
      </c>
      <c r="C4" s="790" t="s">
        <v>794</v>
      </c>
      <c r="D4" s="791" t="s">
        <v>637</v>
      </c>
      <c r="E4" s="792" t="s">
        <v>795</v>
      </c>
      <c r="F4" s="793" t="s">
        <v>55</v>
      </c>
      <c r="G4" s="109" t="s">
        <v>56</v>
      </c>
    </row>
    <row r="5" spans="1:12" s="190" customFormat="1">
      <c r="B5" s="794" t="s">
        <v>69</v>
      </c>
      <c r="C5" s="398">
        <v>152792014</v>
      </c>
      <c r="D5" s="399">
        <v>143387717</v>
      </c>
      <c r="E5" s="400">
        <v>148471535</v>
      </c>
      <c r="F5" s="795">
        <v>3.5455045288153908E-2</v>
      </c>
      <c r="G5" s="796">
        <v>-2.8276863998926038E-2</v>
      </c>
      <c r="H5" s="191"/>
      <c r="I5" s="191"/>
      <c r="J5" s="191"/>
      <c r="K5" s="191"/>
      <c r="L5" s="191"/>
    </row>
    <row r="6" spans="1:12" s="190" customFormat="1">
      <c r="B6" s="797" t="s">
        <v>172</v>
      </c>
      <c r="C6" s="405">
        <v>9002035</v>
      </c>
      <c r="D6" s="406">
        <v>10062290</v>
      </c>
      <c r="E6" s="407">
        <v>10493411</v>
      </c>
      <c r="F6" s="795">
        <v>4.2845217142419845E-2</v>
      </c>
      <c r="G6" s="796">
        <v>0.16567098439408423</v>
      </c>
      <c r="H6" s="191"/>
      <c r="I6" s="191"/>
      <c r="J6" s="191"/>
      <c r="K6" s="191"/>
      <c r="L6" s="191"/>
    </row>
    <row r="7" spans="1:12" s="190" customFormat="1">
      <c r="B7" s="797" t="s">
        <v>173</v>
      </c>
      <c r="C7" s="405">
        <v>14449597</v>
      </c>
      <c r="D7" s="406">
        <v>11772772</v>
      </c>
      <c r="E7" s="407">
        <v>9616150</v>
      </c>
      <c r="F7" s="795">
        <v>-0.18318727314178851</v>
      </c>
      <c r="G7" s="796">
        <v>-0.33450393114769916</v>
      </c>
      <c r="H7" s="191"/>
      <c r="I7" s="191"/>
      <c r="J7" s="191"/>
      <c r="K7" s="191"/>
      <c r="L7" s="191"/>
    </row>
    <row r="8" spans="1:12" s="190" customFormat="1">
      <c r="B8" s="797" t="s">
        <v>185</v>
      </c>
      <c r="C8" s="405">
        <v>2125983</v>
      </c>
      <c r="D8" s="406">
        <v>2534108</v>
      </c>
      <c r="E8" s="407">
        <v>2121870</v>
      </c>
      <c r="F8" s="795">
        <v>-0.16267578177409958</v>
      </c>
      <c r="G8" s="796">
        <v>-1.934634472618102E-3</v>
      </c>
      <c r="H8" s="191"/>
      <c r="I8" s="191"/>
      <c r="J8" s="191"/>
      <c r="K8" s="191"/>
      <c r="L8" s="191"/>
    </row>
    <row r="9" spans="1:12" s="190" customFormat="1" ht="15" thickBot="1">
      <c r="B9" s="798" t="s">
        <v>175</v>
      </c>
      <c r="C9" s="424">
        <v>17019694</v>
      </c>
      <c r="D9" s="425">
        <v>14235697</v>
      </c>
      <c r="E9" s="426">
        <v>14914632</v>
      </c>
      <c r="F9" s="799">
        <v>4.769243121710165E-2</v>
      </c>
      <c r="G9" s="800">
        <v>-0.12368389231909815</v>
      </c>
      <c r="H9" s="191"/>
      <c r="I9" s="191"/>
      <c r="J9" s="191"/>
      <c r="K9" s="191"/>
      <c r="L9" s="191"/>
    </row>
    <row r="10" spans="1:12" s="190" customFormat="1" ht="15" thickBot="1">
      <c r="B10" s="801" t="s">
        <v>186</v>
      </c>
      <c r="C10" s="626">
        <v>195389323</v>
      </c>
      <c r="D10" s="627">
        <v>181992584</v>
      </c>
      <c r="E10" s="628">
        <v>185617598</v>
      </c>
      <c r="F10" s="802">
        <v>1.9918470963629975E-2</v>
      </c>
      <c r="G10" s="803">
        <v>-5.0011560764760876E-2</v>
      </c>
    </row>
    <row r="11" spans="1:12" s="190" customFormat="1" ht="15" thickBot="1">
      <c r="B11" s="127"/>
      <c r="C11" s="134">
        <v>201697239</v>
      </c>
      <c r="D11" s="134">
        <v>197906831.00086305</v>
      </c>
      <c r="E11" s="134">
        <v>197303576</v>
      </c>
      <c r="F11" s="74"/>
      <c r="G11" s="74"/>
    </row>
    <row r="12" spans="1:12" s="192" customFormat="1">
      <c r="B12" s="93" t="s">
        <v>187</v>
      </c>
      <c r="C12" s="1966" t="s">
        <v>50</v>
      </c>
      <c r="D12" s="1967"/>
      <c r="E12" s="1968"/>
      <c r="F12" s="1966" t="s">
        <v>51</v>
      </c>
      <c r="G12" s="1968"/>
      <c r="H12" s="1964" t="s">
        <v>52</v>
      </c>
      <c r="I12" s="1965"/>
      <c r="J12" s="189" t="s">
        <v>51</v>
      </c>
    </row>
    <row r="13" spans="1:12" s="192" customFormat="1" ht="15" thickBot="1">
      <c r="B13" s="804"/>
      <c r="C13" s="514" t="s">
        <v>789</v>
      </c>
      <c r="D13" s="515" t="s">
        <v>636</v>
      </c>
      <c r="E13" s="391" t="s">
        <v>790</v>
      </c>
      <c r="F13" s="499" t="s">
        <v>55</v>
      </c>
      <c r="G13" s="498" t="s">
        <v>56</v>
      </c>
      <c r="H13" s="193" t="s">
        <v>794</v>
      </c>
      <c r="I13" s="194" t="s">
        <v>795</v>
      </c>
      <c r="J13" s="195" t="str">
        <f>I13 &amp;" / "&amp;H13</f>
        <v>Set 23 / Set 22</v>
      </c>
    </row>
    <row r="14" spans="1:12" s="1442" customFormat="1">
      <c r="B14" s="1443" t="s">
        <v>187</v>
      </c>
      <c r="C14" s="1444">
        <v>2.0589173077591387E-2</v>
      </c>
      <c r="D14" s="1445">
        <v>2.9092022636944138E-2</v>
      </c>
      <c r="E14" s="1446">
        <v>3.1524545748300305E-2</v>
      </c>
      <c r="F14" s="1447" t="s">
        <v>806</v>
      </c>
      <c r="G14" s="1448" t="s">
        <v>910</v>
      </c>
      <c r="H14" s="1655">
        <v>1.6149684907351639E-2</v>
      </c>
      <c r="I14" s="1656">
        <v>2.8642440674476605E-2</v>
      </c>
      <c r="J14" s="1449" t="s">
        <v>916</v>
      </c>
      <c r="K14" s="1450" t="s">
        <v>188</v>
      </c>
      <c r="L14" s="1450" t="s">
        <v>188</v>
      </c>
    </row>
    <row r="15" spans="1:12" s="190" customFormat="1" ht="15" thickBot="1">
      <c r="B15" s="1644" t="s">
        <v>189</v>
      </c>
      <c r="C15" s="1645">
        <v>2.1593865631083974E-2</v>
      </c>
      <c r="D15" s="1646">
        <v>2.9764248258725312E-2</v>
      </c>
      <c r="E15" s="1647">
        <v>3.205706351841104E-2</v>
      </c>
      <c r="F15" s="1648" t="s">
        <v>922</v>
      </c>
      <c r="G15" s="1649" t="s">
        <v>948</v>
      </c>
      <c r="H15" s="1657">
        <v>1.6939380387461348E-2</v>
      </c>
      <c r="I15" s="1658">
        <v>2.9445030449522572E-2</v>
      </c>
      <c r="J15" s="1660" t="s">
        <v>916</v>
      </c>
      <c r="K15" s="192"/>
      <c r="L15" s="192"/>
    </row>
    <row r="16" spans="1:12" s="190" customFormat="1">
      <c r="B16"/>
      <c r="C16"/>
      <c r="D16"/>
      <c r="E16"/>
      <c r="F16"/>
      <c r="G16"/>
      <c r="H16"/>
      <c r="I16" s="1659"/>
      <c r="J16"/>
    </row>
    <row r="17" spans="6:9">
      <c r="F17" s="1650"/>
      <c r="G17" s="1659">
        <f>+E14-C14</f>
        <v>1.0935372670708918E-2</v>
      </c>
      <c r="I17" s="1659"/>
    </row>
    <row r="18" spans="6:9">
      <c r="G18" s="1659">
        <f>+E15-C15</f>
        <v>1.0463197887327066E-2</v>
      </c>
      <c r="H18" s="196"/>
    </row>
    <row r="19" spans="6:9">
      <c r="F19" s="1651"/>
    </row>
    <row r="20" spans="6:9">
      <c r="F20" s="1651"/>
    </row>
  </sheetData>
  <mergeCells count="5">
    <mergeCell ref="H12:I12"/>
    <mergeCell ref="C3:E3"/>
    <mergeCell ref="F3:G3"/>
    <mergeCell ref="C12:E12"/>
    <mergeCell ref="F12:G12"/>
  </mergeCells>
  <hyperlinks>
    <hyperlink ref="A1" location="Índice!A1" display="Volver al índice" xr:uid="{F628D033-33C4-490C-B76B-69E2A5143B5B}"/>
  </hyperlinks>
  <pageMargins left="0.7" right="0.7" top="0.75" bottom="0.75" header="0.3" footer="0.3"/>
  <ignoredErrors>
    <ignoredError sqref="B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pageSetUpPr autoPageBreaks="0"/>
  </sheetPr>
  <dimension ref="A1:S83"/>
  <sheetViews>
    <sheetView showGridLines="0" topLeftCell="A48" zoomScale="90" zoomScaleNormal="90" workbookViewId="0">
      <pane xSplit="2" topLeftCell="L1" activePane="topRight" state="frozen"/>
      <selection activeCell="N35" sqref="N35"/>
      <selection pane="topRight" activeCell="N56" sqref="N56"/>
    </sheetView>
  </sheetViews>
  <sheetFormatPr baseColWidth="10" defaultColWidth="11.453125" defaultRowHeight="14.5"/>
  <cols>
    <col min="2" max="2" width="69.36328125" customWidth="1"/>
    <col min="3" max="5" width="16.08984375" customWidth="1"/>
    <col min="6" max="6" width="10.90625" customWidth="1"/>
    <col min="7" max="7" width="11.81640625" customWidth="1"/>
    <col min="8" max="8" width="12" customWidth="1"/>
    <col min="9" max="9" width="11" customWidth="1"/>
    <col min="10" max="10" width="12.81640625" customWidth="1"/>
    <col min="13" max="18" width="11.453125" customWidth="1"/>
  </cols>
  <sheetData>
    <row r="1" spans="1:19">
      <c r="A1" s="608" t="s">
        <v>54</v>
      </c>
    </row>
    <row r="2" spans="1:19" ht="15" thickBot="1"/>
    <row r="3" spans="1:19">
      <c r="B3" s="197" t="s">
        <v>190</v>
      </c>
      <c r="C3" s="1975" t="s">
        <v>50</v>
      </c>
      <c r="D3" s="1975"/>
      <c r="E3" s="1975"/>
      <c r="F3" s="1975" t="s">
        <v>51</v>
      </c>
      <c r="G3" s="1976"/>
      <c r="H3" s="1978" t="s">
        <v>52</v>
      </c>
      <c r="I3" s="1979"/>
      <c r="J3" s="700" t="s">
        <v>191</v>
      </c>
      <c r="K3" s="74"/>
      <c r="L3" s="74"/>
      <c r="M3" s="74"/>
      <c r="N3" s="74"/>
      <c r="O3" s="74"/>
      <c r="P3" s="74"/>
      <c r="Q3" s="74"/>
      <c r="R3" s="74"/>
      <c r="S3" s="74"/>
    </row>
    <row r="4" spans="1:19" ht="15" thickBot="1">
      <c r="B4" s="198" t="s">
        <v>164</v>
      </c>
      <c r="C4" s="515" t="s">
        <v>789</v>
      </c>
      <c r="D4" s="515" t="s">
        <v>636</v>
      </c>
      <c r="E4" s="390" t="s">
        <v>790</v>
      </c>
      <c r="F4" s="278" t="s">
        <v>55</v>
      </c>
      <c r="G4" s="279" t="s">
        <v>56</v>
      </c>
      <c r="H4" s="701" t="s">
        <v>794</v>
      </c>
      <c r="I4" s="702" t="s">
        <v>795</v>
      </c>
      <c r="J4" s="703" t="s">
        <v>796</v>
      </c>
      <c r="K4" s="74"/>
      <c r="L4" s="74"/>
      <c r="M4" s="74"/>
      <c r="N4" s="74"/>
      <c r="O4" s="74"/>
      <c r="P4" s="74"/>
      <c r="Q4" s="74"/>
      <c r="R4" s="74"/>
      <c r="S4" s="74"/>
    </row>
    <row r="5" spans="1:19" s="516" customFormat="1">
      <c r="B5" s="755" t="s">
        <v>192</v>
      </c>
      <c r="C5" s="615">
        <v>3988684</v>
      </c>
      <c r="D5" s="616">
        <v>4653246</v>
      </c>
      <c r="E5" s="617">
        <v>4819101</v>
      </c>
      <c r="F5" s="762">
        <v>3.5642860919022981E-2</v>
      </c>
      <c r="G5" s="705">
        <v>0.20819322864383341</v>
      </c>
      <c r="H5" s="615">
        <v>10649143</v>
      </c>
      <c r="I5" s="616">
        <v>13928453</v>
      </c>
      <c r="J5" s="706">
        <v>0.30794121179516509</v>
      </c>
      <c r="K5" s="753"/>
      <c r="L5" s="753"/>
      <c r="M5" s="753"/>
      <c r="N5" s="753"/>
      <c r="O5" s="753"/>
      <c r="P5" s="753"/>
      <c r="Q5" s="753"/>
      <c r="R5" s="753"/>
      <c r="S5" s="753"/>
    </row>
    <row r="6" spans="1:19">
      <c r="B6" s="756" t="s">
        <v>193</v>
      </c>
      <c r="C6" s="405">
        <v>3288864</v>
      </c>
      <c r="D6" s="406">
        <v>3712845</v>
      </c>
      <c r="E6" s="407">
        <v>3853361</v>
      </c>
      <c r="F6" s="68">
        <v>3.7845910615713824E-2</v>
      </c>
      <c r="G6" s="69">
        <v>0.17163890024032613</v>
      </c>
      <c r="H6" s="405">
        <v>8904198</v>
      </c>
      <c r="I6" s="406">
        <v>11137158</v>
      </c>
      <c r="J6" s="707">
        <v>0.25077609460166989</v>
      </c>
      <c r="K6" s="74"/>
      <c r="L6" s="74"/>
      <c r="M6" s="74"/>
      <c r="N6" s="74"/>
      <c r="O6" s="74"/>
      <c r="P6" s="74"/>
      <c r="Q6" s="74"/>
      <c r="R6" s="74"/>
      <c r="S6" s="74"/>
    </row>
    <row r="7" spans="1:19">
      <c r="B7" s="756" t="s">
        <v>194</v>
      </c>
      <c r="C7" s="405">
        <v>7499</v>
      </c>
      <c r="D7" s="406">
        <v>17492</v>
      </c>
      <c r="E7" s="407">
        <v>10464</v>
      </c>
      <c r="F7" s="68">
        <v>-0.40178367253601649</v>
      </c>
      <c r="G7" s="69">
        <v>0.39538605147352979</v>
      </c>
      <c r="H7" s="405">
        <v>25501</v>
      </c>
      <c r="I7" s="406">
        <v>34433</v>
      </c>
      <c r="J7" s="707">
        <v>0.35026077408729067</v>
      </c>
      <c r="K7" s="74"/>
      <c r="L7" s="74"/>
      <c r="M7" s="74"/>
      <c r="N7" s="74"/>
      <c r="O7" s="74"/>
      <c r="P7" s="74"/>
      <c r="Q7" s="74"/>
      <c r="R7" s="74"/>
      <c r="S7" s="74"/>
    </row>
    <row r="8" spans="1:19">
      <c r="B8" s="756" t="s">
        <v>195</v>
      </c>
      <c r="C8" s="405">
        <v>141896</v>
      </c>
      <c r="D8" s="406">
        <v>286459</v>
      </c>
      <c r="E8" s="407">
        <v>289934</v>
      </c>
      <c r="F8" s="68">
        <v>1.213088085904091E-2</v>
      </c>
      <c r="G8" s="69">
        <v>1.0432852229802108</v>
      </c>
      <c r="H8" s="405">
        <v>229256</v>
      </c>
      <c r="I8" s="406">
        <v>853764</v>
      </c>
      <c r="J8" s="707">
        <v>2.7240639285340404</v>
      </c>
      <c r="K8" s="74"/>
      <c r="L8" s="74"/>
      <c r="M8" s="74"/>
      <c r="N8" s="74"/>
      <c r="O8" s="74"/>
      <c r="P8" s="74"/>
      <c r="Q8" s="74"/>
      <c r="R8" s="74"/>
      <c r="S8" s="74"/>
    </row>
    <row r="9" spans="1:19">
      <c r="B9" s="756" t="s">
        <v>196</v>
      </c>
      <c r="C9" s="405">
        <v>533971</v>
      </c>
      <c r="D9" s="406">
        <v>618952</v>
      </c>
      <c r="E9" s="407">
        <v>641370</v>
      </c>
      <c r="F9" s="68">
        <v>3.6219286794452556E-2</v>
      </c>
      <c r="G9" s="69">
        <v>0.20113264578038884</v>
      </c>
      <c r="H9" s="405">
        <v>1455930</v>
      </c>
      <c r="I9" s="406">
        <v>1845590</v>
      </c>
      <c r="J9" s="707">
        <v>0.26763649351273755</v>
      </c>
      <c r="K9" s="74"/>
      <c r="L9" s="74"/>
      <c r="M9" s="74"/>
      <c r="N9" s="74"/>
      <c r="O9" s="74"/>
      <c r="P9" s="74"/>
      <c r="Q9" s="74"/>
      <c r="R9" s="74"/>
      <c r="S9" s="74"/>
    </row>
    <row r="10" spans="1:19">
      <c r="B10" s="756" t="s">
        <v>197</v>
      </c>
      <c r="C10" s="405">
        <v>16454</v>
      </c>
      <c r="D10" s="406">
        <v>17498</v>
      </c>
      <c r="E10" s="407">
        <v>23972</v>
      </c>
      <c r="F10" s="68">
        <v>0.36998514115898962</v>
      </c>
      <c r="G10" s="69">
        <v>0.4569101738179166</v>
      </c>
      <c r="H10" s="405">
        <v>34258</v>
      </c>
      <c r="I10" s="406">
        <v>57508</v>
      </c>
      <c r="J10" s="707">
        <v>0.67867359448887854</v>
      </c>
      <c r="K10" s="74"/>
      <c r="L10" s="74"/>
      <c r="M10" s="74"/>
      <c r="N10" s="74"/>
      <c r="O10" s="74"/>
      <c r="P10" s="74"/>
      <c r="Q10" s="74"/>
      <c r="R10" s="74"/>
      <c r="S10" s="74"/>
    </row>
    <row r="11" spans="1:19" s="516" customFormat="1">
      <c r="B11" s="757" t="s">
        <v>377</v>
      </c>
      <c r="C11" s="517">
        <v>-1106283</v>
      </c>
      <c r="D11" s="518">
        <v>-1449090</v>
      </c>
      <c r="E11" s="519">
        <v>-1565058</v>
      </c>
      <c r="F11" s="763">
        <v>8.0028155601101381E-2</v>
      </c>
      <c r="G11" s="486">
        <v>0.41469949371001813</v>
      </c>
      <c r="H11" s="517">
        <v>-2697929</v>
      </c>
      <c r="I11" s="518">
        <v>-4338165</v>
      </c>
      <c r="J11" s="709">
        <v>0.6079611435289809</v>
      </c>
      <c r="K11" s="753"/>
      <c r="L11" s="753"/>
      <c r="M11" s="753"/>
      <c r="N11" s="753"/>
      <c r="O11" s="753"/>
      <c r="P11" s="753"/>
      <c r="Q11" s="753"/>
      <c r="R11" s="753"/>
      <c r="S11" s="753"/>
    </row>
    <row r="12" spans="1:19" s="516" customFormat="1">
      <c r="B12" s="758" t="s">
        <v>631</v>
      </c>
      <c r="C12" s="517">
        <v>-988293</v>
      </c>
      <c r="D12" s="518">
        <v>-1333924</v>
      </c>
      <c r="E12" s="519">
        <v>-1448593</v>
      </c>
      <c r="F12" s="763">
        <v>8.5963668095033904E-2</v>
      </c>
      <c r="G12" s="486">
        <v>0.46575256528175346</v>
      </c>
      <c r="H12" s="517">
        <v>-2374221</v>
      </c>
      <c r="I12" s="518">
        <v>-3990784</v>
      </c>
      <c r="J12" s="413">
        <v>0.68088143437363247</v>
      </c>
      <c r="K12" s="753"/>
      <c r="L12" s="753"/>
      <c r="M12" s="753"/>
      <c r="N12" s="753"/>
      <c r="O12" s="753"/>
      <c r="P12" s="753"/>
      <c r="Q12" s="753"/>
      <c r="R12" s="753"/>
      <c r="S12" s="753"/>
    </row>
    <row r="13" spans="1:19">
      <c r="B13" s="759" t="s">
        <v>199</v>
      </c>
      <c r="C13" s="405">
        <v>510116</v>
      </c>
      <c r="D13" s="406">
        <v>777436</v>
      </c>
      <c r="E13" s="407">
        <v>859659</v>
      </c>
      <c r="F13" s="68">
        <v>0.1057617604535936</v>
      </c>
      <c r="G13" s="69">
        <v>0.68522257682566323</v>
      </c>
      <c r="H13" s="405">
        <v>1106008</v>
      </c>
      <c r="I13" s="406">
        <v>2314183</v>
      </c>
      <c r="J13" s="707">
        <v>1.0923745578693824</v>
      </c>
      <c r="K13" s="74"/>
      <c r="L13" s="74"/>
      <c r="M13" s="74"/>
      <c r="N13" s="74"/>
      <c r="O13" s="74"/>
      <c r="P13" s="74"/>
      <c r="Q13" s="74"/>
      <c r="R13" s="74"/>
      <c r="S13" s="74"/>
    </row>
    <row r="14" spans="1:19">
      <c r="B14" s="759" t="s">
        <v>200</v>
      </c>
      <c r="C14" s="405">
        <v>185891</v>
      </c>
      <c r="D14" s="406">
        <v>296854</v>
      </c>
      <c r="E14" s="407">
        <v>325619</v>
      </c>
      <c r="F14" s="68">
        <v>9.6899485942584573E-2</v>
      </c>
      <c r="G14" s="69">
        <v>0.75166629906773319</v>
      </c>
      <c r="H14" s="405">
        <v>443653</v>
      </c>
      <c r="I14" s="406">
        <v>861406</v>
      </c>
      <c r="J14" s="707">
        <v>0.94162104166995375</v>
      </c>
      <c r="K14" s="74"/>
      <c r="L14" s="74"/>
      <c r="M14" s="74"/>
      <c r="N14" s="74"/>
      <c r="O14" s="74"/>
      <c r="P14" s="74"/>
      <c r="Q14" s="74"/>
      <c r="R14" s="74"/>
      <c r="S14" s="74"/>
    </row>
    <row r="15" spans="1:19">
      <c r="B15" s="759" t="s">
        <v>201</v>
      </c>
      <c r="C15" s="405">
        <v>211719</v>
      </c>
      <c r="D15" s="406">
        <v>148992</v>
      </c>
      <c r="E15" s="407">
        <v>149449</v>
      </c>
      <c r="F15" s="68">
        <v>3.0672787800687285E-3</v>
      </c>
      <c r="G15" s="69">
        <v>-0.29411625787010143</v>
      </c>
      <c r="H15" s="405">
        <v>557446</v>
      </c>
      <c r="I15" s="406">
        <v>481339</v>
      </c>
      <c r="J15" s="707">
        <v>-0.13652802244522338</v>
      </c>
      <c r="K15" s="74"/>
      <c r="L15" s="74"/>
      <c r="M15" s="74"/>
      <c r="N15" s="74"/>
      <c r="O15" s="74"/>
      <c r="P15" s="74"/>
      <c r="Q15" s="74"/>
      <c r="R15" s="74"/>
      <c r="S15" s="74"/>
    </row>
    <row r="16" spans="1:19">
      <c r="B16" s="760" t="s">
        <v>632</v>
      </c>
      <c r="C16" s="405">
        <v>80567</v>
      </c>
      <c r="D16" s="406">
        <v>110642</v>
      </c>
      <c r="E16" s="407">
        <v>113866</v>
      </c>
      <c r="F16" s="68">
        <v>2.9139024963395457E-2</v>
      </c>
      <c r="G16" s="69">
        <v>0.41330817828639516</v>
      </c>
      <c r="H16" s="405">
        <v>267114</v>
      </c>
      <c r="I16" s="406">
        <v>333856</v>
      </c>
      <c r="J16" s="707">
        <v>0.24986335422329042</v>
      </c>
      <c r="K16" s="74"/>
      <c r="L16" s="74"/>
      <c r="M16" s="74"/>
      <c r="N16" s="74"/>
      <c r="O16" s="74"/>
      <c r="P16" s="74"/>
      <c r="Q16" s="74"/>
      <c r="R16" s="74"/>
      <c r="S16" s="74"/>
    </row>
    <row r="17" spans="2:19" s="516" customFormat="1">
      <c r="B17" s="758" t="s">
        <v>571</v>
      </c>
      <c r="C17" s="517">
        <v>-117990</v>
      </c>
      <c r="D17" s="518">
        <v>-115166</v>
      </c>
      <c r="E17" s="519">
        <v>-116465</v>
      </c>
      <c r="F17" s="763">
        <v>1.1279370647586962E-2</v>
      </c>
      <c r="G17" s="486">
        <v>-1.2924824137638784E-2</v>
      </c>
      <c r="H17" s="517">
        <v>-323708</v>
      </c>
      <c r="I17" s="518">
        <v>-347381</v>
      </c>
      <c r="J17" s="709">
        <v>7.313072275013284E-2</v>
      </c>
      <c r="K17" s="753"/>
      <c r="L17" s="753"/>
      <c r="M17" s="753"/>
      <c r="N17" s="753"/>
      <c r="O17" s="753"/>
      <c r="P17" s="753"/>
      <c r="Q17" s="753"/>
      <c r="R17" s="753"/>
      <c r="S17" s="753"/>
    </row>
    <row r="18" spans="2:19" s="516" customFormat="1" ht="15" thickBot="1">
      <c r="B18" s="761" t="s">
        <v>190</v>
      </c>
      <c r="C18" s="618">
        <v>2882401</v>
      </c>
      <c r="D18" s="619">
        <v>3204156</v>
      </c>
      <c r="E18" s="620">
        <v>3254043</v>
      </c>
      <c r="F18" s="764">
        <v>1.5569466655181583E-2</v>
      </c>
      <c r="G18" s="710">
        <v>0.12893487061654502</v>
      </c>
      <c r="H18" s="618">
        <v>7951214</v>
      </c>
      <c r="I18" s="619">
        <v>9590288</v>
      </c>
      <c r="J18" s="711">
        <v>0.20614135149676516</v>
      </c>
      <c r="K18" s="753"/>
      <c r="L18" s="753"/>
      <c r="M18" s="753"/>
      <c r="N18" s="753"/>
      <c r="O18" s="753"/>
      <c r="P18" s="753"/>
      <c r="Q18" s="753"/>
      <c r="R18" s="753"/>
      <c r="S18" s="753"/>
    </row>
    <row r="19" spans="2:19" ht="15" thickBot="1">
      <c r="B19" s="712" t="s">
        <v>203</v>
      </c>
      <c r="C19" s="626">
        <v>2422425</v>
      </c>
      <c r="D19" s="627">
        <v>2399905</v>
      </c>
      <c r="E19" s="628">
        <v>2336401</v>
      </c>
      <c r="F19" s="713">
        <v>-2.6461047416460236E-2</v>
      </c>
      <c r="G19" s="714">
        <v>-3.5511522544557625E-2</v>
      </c>
      <c r="H19" s="626">
        <v>6870357</v>
      </c>
      <c r="I19" s="627">
        <v>7141397</v>
      </c>
      <c r="J19" s="715">
        <v>3.9450642812302185E-2</v>
      </c>
      <c r="K19" s="74"/>
      <c r="L19" s="74"/>
      <c r="M19" s="74"/>
      <c r="N19" s="74"/>
      <c r="O19" s="74"/>
      <c r="P19" s="74"/>
      <c r="Q19" s="74"/>
      <c r="R19" s="74"/>
      <c r="S19" s="74"/>
    </row>
    <row r="20" spans="2:19" ht="15" thickBot="1">
      <c r="B20" s="716" t="s">
        <v>204</v>
      </c>
      <c r="C20" s="405">
        <v>225371577</v>
      </c>
      <c r="D20" s="406">
        <v>220651687.5</v>
      </c>
      <c r="E20" s="407">
        <v>220724334</v>
      </c>
      <c r="F20" s="717">
        <v>3.2923609523720501E-4</v>
      </c>
      <c r="G20" s="718">
        <v>-2.0620359771454232E-2</v>
      </c>
      <c r="H20" s="405">
        <v>229932414.5</v>
      </c>
      <c r="I20" s="406">
        <v>222362150.5</v>
      </c>
      <c r="J20" s="476">
        <v>-3.2923865982366747E-2</v>
      </c>
      <c r="K20" s="74"/>
      <c r="L20" s="74"/>
      <c r="M20" s="74"/>
      <c r="N20" s="74"/>
      <c r="O20" s="74"/>
      <c r="P20" s="74"/>
      <c r="Q20" s="74"/>
      <c r="R20" s="74"/>
      <c r="S20" s="74"/>
    </row>
    <row r="21" spans="2:19">
      <c r="B21" s="704" t="s">
        <v>633</v>
      </c>
      <c r="C21" s="765">
        <v>5.3252340688905948E-2</v>
      </c>
      <c r="D21" s="765">
        <v>6.0173063484955221E-2</v>
      </c>
      <c r="E21" s="765">
        <v>6.1080859349200711E-2</v>
      </c>
      <c r="F21" s="719" t="s">
        <v>837</v>
      </c>
      <c r="G21" s="720" t="s">
        <v>838</v>
      </c>
      <c r="H21" s="765">
        <v>4.7984662611949107E-2</v>
      </c>
      <c r="I21" s="765">
        <v>5.9588492481922342E-2</v>
      </c>
      <c r="J21" s="721" t="s">
        <v>839</v>
      </c>
      <c r="K21" s="74"/>
      <c r="L21" s="74"/>
      <c r="M21" s="74"/>
      <c r="N21" s="74"/>
      <c r="O21" s="74"/>
      <c r="P21" s="74"/>
      <c r="Q21" s="74"/>
      <c r="R21" s="74"/>
      <c r="S21" s="74"/>
    </row>
    <row r="22" spans="2:19">
      <c r="B22" s="708" t="s">
        <v>634</v>
      </c>
      <c r="C22" s="766">
        <v>4.5088471826240983E-2</v>
      </c>
      <c r="D22" s="766">
        <v>4.559350582804856E-2</v>
      </c>
      <c r="E22" s="766">
        <v>4.4451211256118228E-2</v>
      </c>
      <c r="F22" s="722" t="s">
        <v>840</v>
      </c>
      <c r="G22" s="723" t="s">
        <v>841</v>
      </c>
      <c r="H22" s="766">
        <v>4.1716983173186596E-2</v>
      </c>
      <c r="I22" s="766">
        <v>4.4904392725475709E-2</v>
      </c>
      <c r="J22" s="724" t="s">
        <v>842</v>
      </c>
      <c r="K22" s="74"/>
      <c r="L22" s="74"/>
      <c r="M22" s="74"/>
      <c r="N22" s="74"/>
      <c r="O22" s="74"/>
      <c r="P22" s="74"/>
      <c r="Q22" s="74"/>
      <c r="R22" s="74"/>
      <c r="S22" s="74"/>
    </row>
    <row r="23" spans="2:19" ht="15" thickBot="1">
      <c r="B23" s="725" t="s">
        <v>205</v>
      </c>
      <c r="C23" s="767">
        <v>0.15958084943767367</v>
      </c>
      <c r="D23" s="767">
        <v>0.25100244807056837</v>
      </c>
      <c r="E23" s="767">
        <v>0.28200057589896632</v>
      </c>
      <c r="F23" s="726" t="s">
        <v>949</v>
      </c>
      <c r="G23" s="727" t="s">
        <v>950</v>
      </c>
      <c r="H23" s="768">
        <v>0.13593609730539261</v>
      </c>
      <c r="I23" s="768">
        <v>0.25535114273940468</v>
      </c>
      <c r="J23" s="728" t="s">
        <v>843</v>
      </c>
      <c r="K23" s="74"/>
      <c r="L23" s="74"/>
      <c r="M23" s="74"/>
      <c r="N23" s="74"/>
      <c r="O23" s="74"/>
      <c r="P23" s="74"/>
      <c r="Q23" s="74"/>
      <c r="R23" s="74"/>
      <c r="S23" s="74"/>
    </row>
    <row r="24" spans="2:19">
      <c r="B24" s="1652"/>
      <c r="C24" s="1653"/>
      <c r="D24" s="1653"/>
      <c r="E24" s="1653"/>
      <c r="F24" s="1654"/>
      <c r="G24" s="1654"/>
      <c r="H24" s="1653"/>
      <c r="I24" s="1653"/>
      <c r="J24" s="1653"/>
      <c r="K24" s="74"/>
      <c r="L24" s="74"/>
      <c r="M24" s="74"/>
      <c r="N24" s="74"/>
      <c r="O24" s="74"/>
      <c r="P24" s="74"/>
      <c r="Q24" s="74"/>
      <c r="R24" s="74"/>
      <c r="S24" s="74"/>
    </row>
    <row r="25" spans="2:19">
      <c r="B25" s="74" t="s">
        <v>635</v>
      </c>
      <c r="C25" s="74"/>
      <c r="D25" s="74"/>
      <c r="E25" s="74"/>
      <c r="F25" s="74"/>
      <c r="G25" s="74"/>
      <c r="H25" s="74"/>
      <c r="I25" s="74"/>
      <c r="J25" s="74"/>
      <c r="K25" s="74"/>
      <c r="L25" s="74"/>
      <c r="M25" s="74"/>
      <c r="N25" s="74"/>
      <c r="O25" s="74"/>
      <c r="P25" s="74"/>
      <c r="Q25" s="74"/>
      <c r="R25" s="74"/>
      <c r="S25" s="74"/>
    </row>
    <row r="26" spans="2:19" ht="15" thickBot="1">
      <c r="B26" s="74"/>
      <c r="C26" s="74"/>
      <c r="D26" s="74"/>
      <c r="E26" s="74"/>
      <c r="F26" s="74"/>
      <c r="G26" s="74"/>
      <c r="H26" s="74"/>
      <c r="I26" s="74"/>
      <c r="J26" s="74"/>
      <c r="K26" s="74"/>
      <c r="L26" s="74"/>
      <c r="M26" s="74"/>
      <c r="N26" s="74"/>
      <c r="O26" s="74"/>
      <c r="P26" s="74"/>
      <c r="Q26" s="74"/>
      <c r="R26" s="74"/>
      <c r="S26" s="74"/>
    </row>
    <row r="27" spans="2:19">
      <c r="B27" s="729" t="s">
        <v>206</v>
      </c>
      <c r="C27" s="1977" t="s">
        <v>50</v>
      </c>
      <c r="D27" s="1978"/>
      <c r="E27" s="1979"/>
      <c r="F27" s="1977" t="s">
        <v>51</v>
      </c>
      <c r="G27" s="1979"/>
      <c r="H27" s="1978" t="s">
        <v>52</v>
      </c>
      <c r="I27" s="1979"/>
      <c r="J27" s="730" t="s">
        <v>191</v>
      </c>
      <c r="K27" s="74"/>
      <c r="L27" s="74"/>
      <c r="M27" s="74"/>
      <c r="N27" s="74"/>
      <c r="O27" s="74"/>
      <c r="P27" s="74"/>
      <c r="Q27" s="74"/>
      <c r="R27" s="74"/>
      <c r="S27" s="74"/>
    </row>
    <row r="28" spans="2:19" ht="15" thickBot="1">
      <c r="B28" s="769" t="s">
        <v>164</v>
      </c>
      <c r="C28" s="514" t="s">
        <v>789</v>
      </c>
      <c r="D28" s="515" t="s">
        <v>636</v>
      </c>
      <c r="E28" s="391" t="s">
        <v>790</v>
      </c>
      <c r="F28" s="770" t="s">
        <v>55</v>
      </c>
      <c r="G28" s="771" t="s">
        <v>56</v>
      </c>
      <c r="H28" s="701" t="s">
        <v>794</v>
      </c>
      <c r="I28" s="772" t="s">
        <v>795</v>
      </c>
      <c r="J28" s="773" t="s">
        <v>796</v>
      </c>
      <c r="K28" s="74"/>
      <c r="L28" s="74"/>
      <c r="M28" s="74"/>
      <c r="N28" s="74"/>
      <c r="O28" s="74"/>
      <c r="P28" s="74"/>
      <c r="Q28" s="74"/>
      <c r="R28" s="74"/>
      <c r="S28" s="74"/>
    </row>
    <row r="29" spans="2:19">
      <c r="B29" s="774" t="s">
        <v>207</v>
      </c>
      <c r="C29" s="398">
        <v>3988684</v>
      </c>
      <c r="D29" s="399">
        <v>4653246</v>
      </c>
      <c r="E29" s="400">
        <v>4819101</v>
      </c>
      <c r="F29" s="775">
        <v>3.5642860919022981E-2</v>
      </c>
      <c r="G29" s="776">
        <v>0.20819322864383341</v>
      </c>
      <c r="H29" s="398">
        <v>10649143</v>
      </c>
      <c r="I29" s="400">
        <v>13928453</v>
      </c>
      <c r="J29" s="776">
        <v>0.30794121179516509</v>
      </c>
      <c r="K29" s="74"/>
      <c r="L29" s="74"/>
      <c r="M29" s="74"/>
      <c r="N29" s="74"/>
      <c r="O29" s="74"/>
      <c r="P29" s="74"/>
      <c r="Q29" s="74"/>
      <c r="R29" s="74"/>
      <c r="S29" s="74"/>
    </row>
    <row r="30" spans="2:19">
      <c r="B30" s="736" t="s">
        <v>198</v>
      </c>
      <c r="C30" s="405">
        <v>-1106283</v>
      </c>
      <c r="D30" s="406">
        <v>-1449090</v>
      </c>
      <c r="E30" s="407">
        <v>-1565058</v>
      </c>
      <c r="F30" s="734">
        <v>8.0028155601101381E-2</v>
      </c>
      <c r="G30" s="735">
        <v>0.41469949371001813</v>
      </c>
      <c r="H30" s="405">
        <v>-2697929</v>
      </c>
      <c r="I30" s="407">
        <v>-4338165</v>
      </c>
      <c r="J30" s="735">
        <v>0.6079611435289809</v>
      </c>
      <c r="K30" s="74"/>
      <c r="L30" s="74"/>
      <c r="M30" s="74"/>
      <c r="N30" s="74"/>
      <c r="O30" s="74"/>
      <c r="P30" s="74"/>
      <c r="Q30" s="74"/>
      <c r="R30" s="74"/>
      <c r="S30" s="74"/>
    </row>
    <row r="31" spans="2:19" ht="17.399999999999999" customHeight="1">
      <c r="B31" s="737" t="s">
        <v>631</v>
      </c>
      <c r="C31" s="405">
        <v>-988293</v>
      </c>
      <c r="D31" s="406">
        <v>-1333924</v>
      </c>
      <c r="E31" s="407">
        <v>-1448593</v>
      </c>
      <c r="F31" s="443">
        <v>8.5963668095033904E-2</v>
      </c>
      <c r="G31" s="445">
        <v>0.46575256528175346</v>
      </c>
      <c r="H31" s="405">
        <v>-2374221</v>
      </c>
      <c r="I31" s="407">
        <v>-3990784</v>
      </c>
      <c r="J31" s="735">
        <v>0.68088143437363247</v>
      </c>
      <c r="K31" s="74"/>
      <c r="L31" s="74"/>
      <c r="M31" s="74"/>
      <c r="N31" s="74"/>
      <c r="O31" s="74"/>
      <c r="P31" s="74"/>
      <c r="Q31" s="74"/>
      <c r="R31" s="74"/>
      <c r="S31" s="74"/>
    </row>
    <row r="32" spans="2:19" ht="15" thickBot="1">
      <c r="B32" s="778" t="s">
        <v>571</v>
      </c>
      <c r="C32" s="424">
        <v>-117990</v>
      </c>
      <c r="D32" s="425">
        <v>-115166</v>
      </c>
      <c r="E32" s="426">
        <v>-116465</v>
      </c>
      <c r="F32" s="779">
        <v>1.1279370647586962E-2</v>
      </c>
      <c r="G32" s="780">
        <v>-1.2924824137638784E-2</v>
      </c>
      <c r="H32" s="424">
        <v>-323708</v>
      </c>
      <c r="I32" s="426">
        <v>-347381</v>
      </c>
      <c r="J32" s="785">
        <v>7.313072275013284E-2</v>
      </c>
      <c r="K32" s="74"/>
      <c r="L32" s="74"/>
      <c r="M32" s="74"/>
      <c r="N32" s="74"/>
      <c r="O32" s="74"/>
      <c r="P32" s="74"/>
      <c r="Q32" s="74"/>
      <c r="R32" s="74"/>
      <c r="S32" s="74"/>
    </row>
    <row r="33" spans="2:19" ht="15" thickBot="1">
      <c r="B33" s="781" t="s">
        <v>202</v>
      </c>
      <c r="C33" s="626">
        <v>2882401</v>
      </c>
      <c r="D33" s="627">
        <v>3204156</v>
      </c>
      <c r="E33" s="628">
        <v>3254043</v>
      </c>
      <c r="F33" s="782">
        <v>1.5569466655181583E-2</v>
      </c>
      <c r="G33" s="783">
        <v>0.12893487061654502</v>
      </c>
      <c r="H33" s="626">
        <v>7951214</v>
      </c>
      <c r="I33" s="627">
        <v>9590288</v>
      </c>
      <c r="J33" s="784">
        <v>0.20614135149676516</v>
      </c>
      <c r="K33" s="74"/>
      <c r="L33" s="74"/>
      <c r="M33" s="74"/>
      <c r="N33" s="74"/>
      <c r="O33" s="74"/>
      <c r="P33" s="74"/>
      <c r="Q33" s="74"/>
      <c r="R33" s="74"/>
      <c r="S33" s="74"/>
    </row>
    <row r="34" spans="2:19">
      <c r="B34" s="544"/>
      <c r="C34" s="843"/>
      <c r="D34" s="844"/>
      <c r="E34" s="845"/>
      <c r="F34" s="838"/>
      <c r="G34" s="738"/>
      <c r="H34" s="843"/>
      <c r="I34" s="844"/>
      <c r="J34" s="850"/>
      <c r="K34" s="74"/>
      <c r="L34" s="74"/>
      <c r="M34" s="74"/>
      <c r="N34" s="74"/>
      <c r="O34" s="74"/>
      <c r="P34" s="74"/>
      <c r="Q34" s="74"/>
      <c r="R34" s="74"/>
      <c r="S34" s="74"/>
    </row>
    <row r="35" spans="2:19">
      <c r="B35" s="544" t="s">
        <v>208</v>
      </c>
      <c r="C35" s="739"/>
      <c r="D35" s="846"/>
      <c r="E35" s="740"/>
      <c r="F35" s="838"/>
      <c r="G35" s="738"/>
      <c r="H35" s="739"/>
      <c r="I35" s="846"/>
      <c r="J35" s="413"/>
      <c r="K35" s="74"/>
      <c r="L35" s="74"/>
      <c r="M35" s="74"/>
      <c r="N35" s="74"/>
      <c r="O35" s="74"/>
      <c r="P35" s="74"/>
      <c r="Q35" s="74"/>
      <c r="R35" s="74"/>
      <c r="S35" s="74"/>
    </row>
    <row r="36" spans="2:19">
      <c r="B36" s="834" t="s">
        <v>209</v>
      </c>
      <c r="C36" s="405">
        <v>225371577</v>
      </c>
      <c r="D36" s="406">
        <v>220651687.5</v>
      </c>
      <c r="E36" s="407">
        <v>220724334</v>
      </c>
      <c r="F36" s="444">
        <v>3.2923609523720501E-4</v>
      </c>
      <c r="G36" s="445">
        <v>-2.0620359771454232E-2</v>
      </c>
      <c r="H36" s="405">
        <v>229932414.5</v>
      </c>
      <c r="I36" s="406">
        <v>222362150.5</v>
      </c>
      <c r="J36" s="415">
        <v>-3.2923865982366747E-2</v>
      </c>
      <c r="K36" s="74"/>
      <c r="L36" s="74"/>
      <c r="M36" s="74"/>
      <c r="N36" s="74"/>
      <c r="O36" s="74"/>
      <c r="P36" s="74"/>
      <c r="Q36" s="74"/>
      <c r="R36" s="74"/>
      <c r="S36" s="74"/>
    </row>
    <row r="37" spans="2:19">
      <c r="B37" s="834" t="s">
        <v>210</v>
      </c>
      <c r="C37" s="405">
        <v>192002397.50000003</v>
      </c>
      <c r="D37" s="406">
        <v>183407529.5</v>
      </c>
      <c r="E37" s="407">
        <v>183805091</v>
      </c>
      <c r="F37" s="444">
        <v>2.1676400150191216E-3</v>
      </c>
      <c r="G37" s="445">
        <v>-4.2693771571263993E-2</v>
      </c>
      <c r="H37" s="405">
        <v>196017913</v>
      </c>
      <c r="I37" s="406">
        <v>185774857.45043153</v>
      </c>
      <c r="J37" s="415">
        <v>-5.2255711699004136E-2</v>
      </c>
      <c r="K37" s="74"/>
      <c r="L37" s="74"/>
      <c r="M37" s="74"/>
      <c r="N37" s="74"/>
      <c r="O37" s="74"/>
      <c r="P37" s="74"/>
      <c r="Q37" s="74"/>
      <c r="R37" s="74"/>
      <c r="S37" s="74"/>
    </row>
    <row r="38" spans="2:19">
      <c r="B38" s="67"/>
      <c r="C38" s="732"/>
      <c r="D38" s="777"/>
      <c r="E38" s="733"/>
      <c r="F38" s="444"/>
      <c r="G38" s="445"/>
      <c r="H38" s="732"/>
      <c r="I38" s="777"/>
      <c r="J38" s="415"/>
      <c r="K38" s="74"/>
      <c r="L38" s="74"/>
      <c r="M38" s="74"/>
      <c r="N38" s="74"/>
      <c r="O38" s="74"/>
      <c r="P38" s="74"/>
      <c r="Q38" s="74"/>
      <c r="R38" s="74"/>
      <c r="S38" s="74"/>
    </row>
    <row r="39" spans="2:19">
      <c r="B39" s="835" t="s">
        <v>211</v>
      </c>
      <c r="C39" s="439"/>
      <c r="D39" s="847"/>
      <c r="E39" s="440"/>
      <c r="F39" s="444"/>
      <c r="G39" s="445"/>
      <c r="H39" s="439"/>
      <c r="I39" s="847"/>
      <c r="J39" s="851"/>
      <c r="K39" s="74"/>
      <c r="L39" s="74"/>
      <c r="M39" s="74"/>
      <c r="N39" s="74"/>
      <c r="O39" s="74"/>
      <c r="P39" s="74"/>
      <c r="Q39" s="74"/>
      <c r="R39" s="74"/>
      <c r="S39" s="74"/>
    </row>
    <row r="40" spans="2:19">
      <c r="B40" s="834" t="s">
        <v>212</v>
      </c>
      <c r="C40" s="436">
        <v>7.0793026398355455E-2</v>
      </c>
      <c r="D40" s="437">
        <v>8.4354596200402948E-2</v>
      </c>
      <c r="E40" s="438">
        <v>8.7332482335182857E-2</v>
      </c>
      <c r="F40" s="839" t="s">
        <v>710</v>
      </c>
      <c r="G40" s="741" t="s">
        <v>844</v>
      </c>
      <c r="H40" s="436">
        <v>6.1752308234615326E-2</v>
      </c>
      <c r="I40" s="437">
        <v>8.3518128534499261E-2</v>
      </c>
      <c r="J40" s="851" t="s">
        <v>845</v>
      </c>
      <c r="K40" s="74"/>
      <c r="L40" s="74"/>
      <c r="M40" s="74"/>
      <c r="N40" s="74"/>
      <c r="O40" s="74"/>
      <c r="P40" s="74"/>
      <c r="Q40" s="74"/>
      <c r="R40" s="74"/>
      <c r="S40" s="74"/>
    </row>
    <row r="41" spans="2:19">
      <c r="B41" s="834" t="s">
        <v>742</v>
      </c>
      <c r="C41" s="436">
        <v>2.058918040333324E-2</v>
      </c>
      <c r="D41" s="437">
        <v>2.9092022636944138E-2</v>
      </c>
      <c r="E41" s="438">
        <v>3.1524545748300305E-2</v>
      </c>
      <c r="F41" s="839" t="s">
        <v>846</v>
      </c>
      <c r="G41" s="741" t="s">
        <v>847</v>
      </c>
      <c r="H41" s="436">
        <v>1.6149687299241881E-2</v>
      </c>
      <c r="I41" s="437">
        <v>2.8642440674476605E-2</v>
      </c>
      <c r="J41" s="851" t="s">
        <v>848</v>
      </c>
      <c r="K41" s="74"/>
      <c r="L41" s="74"/>
      <c r="M41" s="74"/>
      <c r="N41" s="74"/>
      <c r="O41" s="74"/>
      <c r="P41" s="74"/>
      <c r="Q41" s="74"/>
      <c r="R41" s="74"/>
      <c r="S41" s="74"/>
    </row>
    <row r="42" spans="2:19">
      <c r="B42" s="836" t="s">
        <v>743</v>
      </c>
      <c r="C42" s="786">
        <v>5.3252340688905948E-2</v>
      </c>
      <c r="D42" s="848">
        <v>6.0173063484955221E-2</v>
      </c>
      <c r="E42" s="743">
        <v>6.1080859349200711E-2</v>
      </c>
      <c r="F42" s="840" t="s">
        <v>837</v>
      </c>
      <c r="G42" s="723" t="s">
        <v>838</v>
      </c>
      <c r="H42" s="786">
        <v>4.7984662611949107E-2</v>
      </c>
      <c r="I42" s="848">
        <v>5.9588492481922342E-2</v>
      </c>
      <c r="J42" s="724" t="s">
        <v>839</v>
      </c>
      <c r="K42" s="74"/>
      <c r="L42" s="818"/>
      <c r="M42" s="818"/>
      <c r="N42" s="108"/>
      <c r="O42" s="74"/>
      <c r="P42" s="74"/>
      <c r="Q42" s="74"/>
      <c r="R42" s="74"/>
      <c r="S42" s="74"/>
    </row>
    <row r="43" spans="2:19">
      <c r="B43" s="836" t="s">
        <v>744</v>
      </c>
      <c r="C43" s="786">
        <v>4.5088471826240983E-2</v>
      </c>
      <c r="D43" s="848">
        <v>4.559350582804856E-2</v>
      </c>
      <c r="E43" s="743">
        <v>4.4451211256118228E-2</v>
      </c>
      <c r="F43" s="841" t="s">
        <v>840</v>
      </c>
      <c r="G43" s="742" t="s">
        <v>841</v>
      </c>
      <c r="H43" s="786">
        <v>4.1716983173186596E-2</v>
      </c>
      <c r="I43" s="848">
        <v>4.4904392725475709E-2</v>
      </c>
      <c r="J43" s="852" t="s">
        <v>842</v>
      </c>
      <c r="K43" s="74"/>
      <c r="L43" s="818"/>
      <c r="M43" s="818"/>
      <c r="N43" s="108"/>
      <c r="O43" s="74"/>
      <c r="P43" s="74"/>
      <c r="Q43" s="74"/>
      <c r="R43" s="74"/>
      <c r="S43" s="74"/>
    </row>
    <row r="44" spans="2:19">
      <c r="B44" s="836" t="s">
        <v>213</v>
      </c>
      <c r="C44" s="786">
        <v>6.7500000000000004E-2</v>
      </c>
      <c r="D44" s="848">
        <v>7.7499999999999999E-2</v>
      </c>
      <c r="E44" s="743">
        <v>7.4999999999999997E-2</v>
      </c>
      <c r="F44" s="841" t="s">
        <v>951</v>
      </c>
      <c r="G44" s="742" t="s">
        <v>952</v>
      </c>
      <c r="H44" s="786">
        <v>6.7500000000000004E-2</v>
      </c>
      <c r="I44" s="848">
        <v>7.4999999999999997E-2</v>
      </c>
      <c r="J44" s="852" t="s">
        <v>952</v>
      </c>
      <c r="K44" s="74"/>
      <c r="L44" s="818"/>
      <c r="M44" s="818"/>
      <c r="N44" s="108"/>
      <c r="O44" s="74"/>
      <c r="P44" s="74"/>
      <c r="Q44" s="74"/>
      <c r="R44" s="74"/>
      <c r="S44" s="74"/>
    </row>
    <row r="45" spans="2:19" ht="15" thickBot="1">
      <c r="B45" s="837" t="s">
        <v>214</v>
      </c>
      <c r="C45" s="787">
        <v>3.2500000000000001E-2</v>
      </c>
      <c r="D45" s="849">
        <v>5.2499999999999998E-2</v>
      </c>
      <c r="E45" s="745">
        <v>5.5E-2</v>
      </c>
      <c r="F45" s="842" t="s">
        <v>712</v>
      </c>
      <c r="G45" s="744" t="s">
        <v>711</v>
      </c>
      <c r="H45" s="787">
        <v>3.2500000000000001E-2</v>
      </c>
      <c r="I45" s="849">
        <v>5.5E-2</v>
      </c>
      <c r="J45" s="853" t="s">
        <v>711</v>
      </c>
      <c r="K45" s="74"/>
      <c r="L45" s="818"/>
      <c r="M45" s="818"/>
      <c r="N45" s="108"/>
      <c r="O45" s="74"/>
      <c r="P45" s="74"/>
      <c r="Q45" s="74"/>
      <c r="R45" s="74"/>
      <c r="S45" s="74"/>
    </row>
    <row r="46" spans="2:19">
      <c r="B46" s="74"/>
      <c r="C46" s="74"/>
      <c r="D46" s="74"/>
      <c r="E46" s="74"/>
      <c r="F46" s="74"/>
      <c r="G46" s="74"/>
      <c r="H46" s="74"/>
      <c r="I46" s="74"/>
      <c r="J46" s="74"/>
      <c r="K46" s="74"/>
      <c r="L46" s="818"/>
      <c r="M46" s="818"/>
      <c r="N46" s="108"/>
      <c r="O46" s="74"/>
      <c r="P46" s="74"/>
      <c r="Q46" s="74"/>
      <c r="R46" s="74"/>
      <c r="S46" s="74"/>
    </row>
    <row r="47" spans="2:19" ht="15" thickBot="1">
      <c r="B47" s="74"/>
      <c r="C47" s="74"/>
      <c r="D47" s="74"/>
      <c r="E47" s="74"/>
      <c r="F47" s="74"/>
      <c r="G47" s="74"/>
      <c r="H47" s="74"/>
      <c r="I47" s="74"/>
      <c r="J47" s="74"/>
      <c r="K47" s="74"/>
      <c r="L47" s="74"/>
      <c r="M47" s="74"/>
      <c r="N47" s="74"/>
      <c r="O47" s="74"/>
      <c r="P47" s="74"/>
      <c r="Q47" s="74"/>
      <c r="R47" s="74"/>
      <c r="S47" s="74"/>
    </row>
    <row r="48" spans="2:19">
      <c r="B48" s="854" t="s">
        <v>215</v>
      </c>
      <c r="C48" s="1971" t="s">
        <v>789</v>
      </c>
      <c r="D48" s="1972"/>
      <c r="E48" s="1973"/>
      <c r="F48" s="1971" t="s">
        <v>636</v>
      </c>
      <c r="G48" s="1972"/>
      <c r="H48" s="1973"/>
      <c r="I48" s="1909" t="s">
        <v>790</v>
      </c>
      <c r="J48" s="1910"/>
      <c r="K48" s="1911"/>
      <c r="L48" s="74"/>
      <c r="M48" s="1974" t="s">
        <v>794</v>
      </c>
      <c r="N48" s="1910"/>
      <c r="O48" s="1911"/>
      <c r="P48" s="1974" t="s">
        <v>795</v>
      </c>
      <c r="Q48" s="1910"/>
      <c r="R48" s="1911"/>
      <c r="S48" s="74"/>
    </row>
    <row r="49" spans="2:19">
      <c r="B49" s="746" t="s">
        <v>216</v>
      </c>
      <c r="C49" s="515" t="s">
        <v>217</v>
      </c>
      <c r="D49" s="1969" t="s">
        <v>218</v>
      </c>
      <c r="E49" s="747" t="s">
        <v>211</v>
      </c>
      <c r="F49" s="748" t="s">
        <v>217</v>
      </c>
      <c r="G49" s="1969" t="s">
        <v>218</v>
      </c>
      <c r="H49" s="747" t="s">
        <v>211</v>
      </c>
      <c r="I49" s="748" t="s">
        <v>217</v>
      </c>
      <c r="J49" s="1969" t="s">
        <v>218</v>
      </c>
      <c r="K49" s="747" t="s">
        <v>211</v>
      </c>
      <c r="L49" s="74"/>
      <c r="M49" s="749" t="s">
        <v>217</v>
      </c>
      <c r="N49" s="1969" t="s">
        <v>218</v>
      </c>
      <c r="O49" s="747" t="s">
        <v>211</v>
      </c>
      <c r="P49" s="748" t="s">
        <v>217</v>
      </c>
      <c r="Q49" s="1969" t="s">
        <v>218</v>
      </c>
      <c r="R49" s="747" t="s">
        <v>211</v>
      </c>
      <c r="S49" s="74"/>
    </row>
    <row r="50" spans="2:19" ht="15" thickBot="1">
      <c r="B50" s="855"/>
      <c r="C50" s="497" t="s">
        <v>219</v>
      </c>
      <c r="D50" s="1970"/>
      <c r="E50" s="856" t="s">
        <v>220</v>
      </c>
      <c r="F50" s="857" t="s">
        <v>219</v>
      </c>
      <c r="G50" s="1970"/>
      <c r="H50" s="856" t="s">
        <v>220</v>
      </c>
      <c r="I50" s="857" t="s">
        <v>219</v>
      </c>
      <c r="J50" s="1970"/>
      <c r="K50" s="856" t="s">
        <v>220</v>
      </c>
      <c r="L50" s="74"/>
      <c r="M50" s="864" t="s">
        <v>219</v>
      </c>
      <c r="N50" s="1970"/>
      <c r="O50" s="856" t="s">
        <v>220</v>
      </c>
      <c r="P50" s="857" t="s">
        <v>219</v>
      </c>
      <c r="Q50" s="1970"/>
      <c r="R50" s="856" t="s">
        <v>220</v>
      </c>
      <c r="S50" s="74"/>
    </row>
    <row r="51" spans="2:19">
      <c r="B51" s="750" t="s">
        <v>221</v>
      </c>
      <c r="C51" s="405">
        <v>26580.773499999999</v>
      </c>
      <c r="D51" s="406">
        <v>141.89600000000002</v>
      </c>
      <c r="E51" s="858">
        <v>2.135317845434408E-2</v>
      </c>
      <c r="F51" s="405">
        <v>27097.9175</v>
      </c>
      <c r="G51" s="406">
        <v>286.459</v>
      </c>
      <c r="H51" s="858">
        <v>4.228502061090119E-2</v>
      </c>
      <c r="I51" s="405">
        <v>25472.364999999998</v>
      </c>
      <c r="J51" s="406">
        <v>289.93400000000003</v>
      </c>
      <c r="K51" s="858">
        <v>4.5529184274801349E-2</v>
      </c>
      <c r="L51" s="74"/>
      <c r="M51" s="405">
        <v>30862.744999999999</v>
      </c>
      <c r="N51" s="406">
        <v>225.03100000000001</v>
      </c>
      <c r="O51" s="858">
        <v>7.2913475453981816E-3</v>
      </c>
      <c r="P51" s="405">
        <v>25902.525999999998</v>
      </c>
      <c r="Q51" s="406">
        <v>853.76400000000012</v>
      </c>
      <c r="R51" s="858">
        <v>3.2960646386379466E-2</v>
      </c>
      <c r="S51" s="74"/>
    </row>
    <row r="52" spans="2:19">
      <c r="B52" s="750" t="s">
        <v>222</v>
      </c>
      <c r="C52" s="405">
        <v>1816.5879999999997</v>
      </c>
      <c r="D52" s="406">
        <v>16.454000000000001</v>
      </c>
      <c r="E52" s="858">
        <v>3.62305597086406E-2</v>
      </c>
      <c r="F52" s="405">
        <v>1665.7114999999999</v>
      </c>
      <c r="G52" s="406">
        <v>17.498000000000001</v>
      </c>
      <c r="H52" s="858">
        <v>4.2019281250084431E-2</v>
      </c>
      <c r="I52" s="405">
        <v>1688.4324999999999</v>
      </c>
      <c r="J52" s="406">
        <v>23.972000000000001</v>
      </c>
      <c r="K52" s="858">
        <v>5.6791136157353053E-2</v>
      </c>
      <c r="L52" s="74"/>
      <c r="M52" s="405">
        <v>1676.9575</v>
      </c>
      <c r="N52" s="406">
        <v>49.114000000000004</v>
      </c>
      <c r="O52" s="858">
        <v>2.9287563936474241E-2</v>
      </c>
      <c r="P52" s="405">
        <v>1307.739</v>
      </c>
      <c r="Q52" s="406">
        <v>57.508000000000003</v>
      </c>
      <c r="R52" s="858">
        <v>4.3975135711330778E-2</v>
      </c>
      <c r="S52" s="74"/>
    </row>
    <row r="53" spans="2:19">
      <c r="B53" s="750" t="s">
        <v>223</v>
      </c>
      <c r="C53" s="405">
        <v>46093.022500000006</v>
      </c>
      <c r="D53" s="406">
        <v>541.46999999999991</v>
      </c>
      <c r="E53" s="858">
        <v>4.6989324685748249E-2</v>
      </c>
      <c r="F53" s="405">
        <v>47882.427500000005</v>
      </c>
      <c r="G53" s="406">
        <v>636.44399999999996</v>
      </c>
      <c r="H53" s="858">
        <v>5.3167229251273852E-2</v>
      </c>
      <c r="I53" s="405">
        <v>49576.131999999998</v>
      </c>
      <c r="J53" s="406">
        <v>651.83400000000006</v>
      </c>
      <c r="K53" s="858">
        <v>5.2592566116291616E-2</v>
      </c>
      <c r="L53" s="74"/>
      <c r="M53" s="405">
        <v>47897.904999999999</v>
      </c>
      <c r="N53" s="406">
        <v>1470.7999999999997</v>
      </c>
      <c r="O53" s="858">
        <v>3.0706979772914908E-2</v>
      </c>
      <c r="P53" s="405">
        <v>48274.068499999994</v>
      </c>
      <c r="Q53" s="406">
        <v>1880.0229999999999</v>
      </c>
      <c r="R53" s="858">
        <v>3.8944780467384886E-2</v>
      </c>
      <c r="S53" s="74"/>
    </row>
    <row r="54" spans="2:19">
      <c r="B54" s="750" t="s">
        <v>34</v>
      </c>
      <c r="C54" s="405">
        <v>150881.193</v>
      </c>
      <c r="D54" s="406">
        <v>3288.8639999999996</v>
      </c>
      <c r="E54" s="858">
        <v>8.7190827023749723E-2</v>
      </c>
      <c r="F54" s="405">
        <v>144005.63099999999</v>
      </c>
      <c r="G54" s="406">
        <v>3712.8449999999998</v>
      </c>
      <c r="H54" s="858">
        <v>0.10313055049909819</v>
      </c>
      <c r="I54" s="405">
        <v>143987.4045</v>
      </c>
      <c r="J54" s="406">
        <v>3853.3609999999999</v>
      </c>
      <c r="K54" s="858">
        <v>0.10704716883760482</v>
      </c>
      <c r="L54" s="74"/>
      <c r="M54" s="405">
        <v>149494.80699999997</v>
      </c>
      <c r="N54" s="406">
        <v>8904.1980000000003</v>
      </c>
      <c r="O54" s="858">
        <v>5.9561921772975042E-2</v>
      </c>
      <c r="P54" s="405">
        <v>146877.81700000001</v>
      </c>
      <c r="Q54" s="406">
        <v>11137.157999999999</v>
      </c>
      <c r="R54" s="858">
        <v>7.582600441290599E-2</v>
      </c>
      <c r="S54" s="74"/>
    </row>
    <row r="55" spans="2:19">
      <c r="B55" s="731" t="s">
        <v>224</v>
      </c>
      <c r="C55" s="405">
        <v>137456.60607574511</v>
      </c>
      <c r="D55" s="406">
        <v>3234.8224062296431</v>
      </c>
      <c r="E55" s="858">
        <v>9.4133632382778387E-2</v>
      </c>
      <c r="F55" s="405">
        <v>138260.47272356501</v>
      </c>
      <c r="G55" s="406">
        <v>3678.3755738033046</v>
      </c>
      <c r="H55" s="858">
        <v>0.10641871827410193</v>
      </c>
      <c r="I55" s="405">
        <v>139427.31708829498</v>
      </c>
      <c r="J55" s="406">
        <v>3822.0559625343158</v>
      </c>
      <c r="K55" s="858">
        <v>0.10965013291086786</v>
      </c>
      <c r="L55" s="74"/>
      <c r="M55" s="405">
        <v>134059.26024536145</v>
      </c>
      <c r="N55" s="406">
        <v>8724.7733546028485</v>
      </c>
      <c r="O55" s="858">
        <v>6.5081467245413444E-2</v>
      </c>
      <c r="P55" s="405">
        <v>140032.36605303414</v>
      </c>
      <c r="Q55" s="406">
        <v>11028.505591750969</v>
      </c>
      <c r="R55" s="858">
        <v>7.8756832456677681E-2</v>
      </c>
      <c r="S55" s="74"/>
    </row>
    <row r="56" spans="2:19" ht="15" thickBot="1">
      <c r="B56" s="751" t="s">
        <v>225</v>
      </c>
      <c r="C56" s="405">
        <v>13424.586924254887</v>
      </c>
      <c r="D56" s="406">
        <v>54.041593770356897</v>
      </c>
      <c r="E56" s="858">
        <v>1.6102273857742971E-2</v>
      </c>
      <c r="F56" s="405">
        <v>5745.158276434996</v>
      </c>
      <c r="G56" s="406">
        <v>34.469426196695004</v>
      </c>
      <c r="H56" s="858">
        <v>2.3998939307262452E-2</v>
      </c>
      <c r="I56" s="405">
        <v>4560.0874117050025</v>
      </c>
      <c r="J56" s="406">
        <v>31.305037465684197</v>
      </c>
      <c r="K56" s="858">
        <v>2.7460032792642756E-2</v>
      </c>
      <c r="L56" s="74"/>
      <c r="M56" s="405">
        <v>15435.546754638546</v>
      </c>
      <c r="N56" s="406">
        <v>179.42464539715183</v>
      </c>
      <c r="O56" s="858">
        <v>1.1624119848118293E-2</v>
      </c>
      <c r="P56" s="405">
        <v>6845.4509469658424</v>
      </c>
      <c r="Q56" s="406">
        <v>108.65240824903091</v>
      </c>
      <c r="R56" s="858">
        <v>1.5872206095814578E-2</v>
      </c>
      <c r="S56" s="74"/>
    </row>
    <row r="57" spans="2:19" ht="15" thickBot="1">
      <c r="B57" s="752" t="s">
        <v>226</v>
      </c>
      <c r="C57" s="626">
        <v>225371.57699999999</v>
      </c>
      <c r="D57" s="627">
        <v>3988.6839999999997</v>
      </c>
      <c r="E57" s="859">
        <v>7.0793026398355455E-2</v>
      </c>
      <c r="F57" s="626">
        <v>220651.6875</v>
      </c>
      <c r="G57" s="627">
        <v>4653.2459999999992</v>
      </c>
      <c r="H57" s="859">
        <v>8.4354596200402934E-2</v>
      </c>
      <c r="I57" s="626">
        <v>220724.334</v>
      </c>
      <c r="J57" s="627">
        <v>4819.1009999999997</v>
      </c>
      <c r="K57" s="859">
        <v>8.7332482335182843E-2</v>
      </c>
      <c r="L57" s="753"/>
      <c r="M57" s="626">
        <v>229932.41450000001</v>
      </c>
      <c r="N57" s="627">
        <v>10649.143</v>
      </c>
      <c r="O57" s="859">
        <v>4.6314231175961486E-2</v>
      </c>
      <c r="P57" s="626">
        <v>222362.15049999999</v>
      </c>
      <c r="Q57" s="627">
        <v>13928.452999999998</v>
      </c>
      <c r="R57" s="859">
        <v>6.2638596400874436E-2</v>
      </c>
      <c r="S57" s="74"/>
    </row>
    <row r="58" spans="2:19" ht="15" thickBot="1">
      <c r="B58" s="754" t="s">
        <v>227</v>
      </c>
      <c r="C58" s="860">
        <v>0.57146722410341932</v>
      </c>
      <c r="D58" s="861">
        <v>0.75045027382465002</v>
      </c>
      <c r="E58" s="861">
        <v>9.2965342201160289E-2</v>
      </c>
      <c r="F58" s="860">
        <v>0.57304274638733499</v>
      </c>
      <c r="G58" s="861">
        <v>0.71393345634423799</v>
      </c>
      <c r="H58" s="862">
        <v>0.10509437350624706</v>
      </c>
      <c r="I58" s="860">
        <v>0.57656920373808895</v>
      </c>
      <c r="J58" s="861">
        <v>0.71276509871861993</v>
      </c>
      <c r="K58" s="862">
        <v>0.1079619670794196</v>
      </c>
      <c r="L58" s="74"/>
      <c r="M58" s="860">
        <v>0.56401008218873805</v>
      </c>
      <c r="N58" s="861">
        <v>0.77210353922376651</v>
      </c>
      <c r="O58" s="862">
        <v>6.3402025844320267E-2</v>
      </c>
      <c r="P58" s="860">
        <v>0.57201160455587519</v>
      </c>
      <c r="Q58" s="861">
        <v>0.71303460621219039</v>
      </c>
      <c r="R58" s="862">
        <v>7.8081434996515028E-2</v>
      </c>
      <c r="S58" s="74"/>
    </row>
    <row r="59" spans="2:19" ht="15" thickBot="1">
      <c r="B59" s="754" t="s">
        <v>228</v>
      </c>
      <c r="C59" s="860">
        <v>0.42853277589658079</v>
      </c>
      <c r="D59" s="861">
        <v>0.24954972617535004</v>
      </c>
      <c r="E59" s="861">
        <v>4.1225272246381027E-2</v>
      </c>
      <c r="F59" s="860">
        <v>0.42695725361266496</v>
      </c>
      <c r="G59" s="861">
        <v>0.28606654365576206</v>
      </c>
      <c r="H59" s="862">
        <v>5.6518603612759746E-2</v>
      </c>
      <c r="I59" s="860">
        <v>0.42343079626191105</v>
      </c>
      <c r="J59" s="861">
        <v>0.28723490128138007</v>
      </c>
      <c r="K59" s="862">
        <v>5.9242117398300785E-2</v>
      </c>
      <c r="L59" s="74"/>
      <c r="M59" s="860">
        <v>0.43598991781126184</v>
      </c>
      <c r="N59" s="861">
        <v>0.22789646077623335</v>
      </c>
      <c r="O59" s="862">
        <v>2.4208929925629747E-2</v>
      </c>
      <c r="P59" s="860">
        <v>0.42798839544412487</v>
      </c>
      <c r="Q59" s="861">
        <v>0.28696539378780977</v>
      </c>
      <c r="R59" s="862">
        <v>4.1999058090908731E-2</v>
      </c>
      <c r="S59" s="74"/>
    </row>
    <row r="60" spans="2:19" ht="15" thickBot="1">
      <c r="B60" s="74"/>
      <c r="C60" s="74"/>
      <c r="D60" s="74"/>
      <c r="E60" s="74"/>
      <c r="F60" s="74"/>
      <c r="G60" s="74"/>
      <c r="H60" s="74"/>
      <c r="I60" s="74"/>
      <c r="J60" s="74"/>
      <c r="K60" s="74"/>
      <c r="L60" s="74"/>
      <c r="M60" s="74"/>
      <c r="N60" s="74"/>
      <c r="O60" s="74"/>
      <c r="P60" s="74"/>
      <c r="Q60" s="74"/>
      <c r="R60" s="74"/>
      <c r="S60" s="74"/>
    </row>
    <row r="61" spans="2:19">
      <c r="B61" s="854" t="s">
        <v>229</v>
      </c>
      <c r="C61" s="1971" t="str">
        <f>+C48</f>
        <v>3T22</v>
      </c>
      <c r="D61" s="1972"/>
      <c r="E61" s="1973"/>
      <c r="F61" s="1971" t="str">
        <f>+F48</f>
        <v>2T23</v>
      </c>
      <c r="G61" s="1972"/>
      <c r="H61" s="1973"/>
      <c r="I61" s="1971" t="str">
        <f>+I48</f>
        <v>3T23</v>
      </c>
      <c r="J61" s="1972"/>
      <c r="K61" s="1973"/>
      <c r="L61" s="74"/>
      <c r="M61" s="1974" t="s">
        <v>794</v>
      </c>
      <c r="N61" s="1910"/>
      <c r="O61" s="1911"/>
      <c r="P61" s="1974" t="s">
        <v>795</v>
      </c>
      <c r="Q61" s="1910"/>
      <c r="R61" s="1911"/>
      <c r="S61" s="74"/>
    </row>
    <row r="62" spans="2:19">
      <c r="B62" s="746" t="s">
        <v>216</v>
      </c>
      <c r="C62" s="514" t="s">
        <v>217</v>
      </c>
      <c r="D62" s="1969" t="s">
        <v>230</v>
      </c>
      <c r="E62" s="747" t="s">
        <v>211</v>
      </c>
      <c r="F62" s="748" t="s">
        <v>217</v>
      </c>
      <c r="G62" s="1969" t="s">
        <v>230</v>
      </c>
      <c r="H62" s="747" t="s">
        <v>211</v>
      </c>
      <c r="I62" s="748" t="s">
        <v>217</v>
      </c>
      <c r="J62" s="1969" t="s">
        <v>230</v>
      </c>
      <c r="K62" s="747" t="s">
        <v>211</v>
      </c>
      <c r="L62" s="74"/>
      <c r="M62" s="749" t="s">
        <v>217</v>
      </c>
      <c r="N62" s="1969" t="s">
        <v>230</v>
      </c>
      <c r="O62" s="747" t="s">
        <v>211</v>
      </c>
      <c r="P62" s="749" t="s">
        <v>217</v>
      </c>
      <c r="Q62" s="1969" t="s">
        <v>230</v>
      </c>
      <c r="R62" s="747" t="s">
        <v>211</v>
      </c>
      <c r="S62" s="74"/>
    </row>
    <row r="63" spans="2:19" ht="15" thickBot="1">
      <c r="B63" s="198"/>
      <c r="C63" s="863" t="s">
        <v>219</v>
      </c>
      <c r="D63" s="1970"/>
      <c r="E63" s="856" t="s">
        <v>220</v>
      </c>
      <c r="F63" s="857" t="s">
        <v>219</v>
      </c>
      <c r="G63" s="1970"/>
      <c r="H63" s="856" t="s">
        <v>220</v>
      </c>
      <c r="I63" s="857" t="s">
        <v>219</v>
      </c>
      <c r="J63" s="1970"/>
      <c r="K63" s="856" t="s">
        <v>220</v>
      </c>
      <c r="L63" s="74"/>
      <c r="M63" s="864" t="s">
        <v>219</v>
      </c>
      <c r="N63" s="1970"/>
      <c r="O63" s="856" t="s">
        <v>220</v>
      </c>
      <c r="P63" s="864" t="s">
        <v>219</v>
      </c>
      <c r="Q63" s="1970"/>
      <c r="R63" s="856" t="s">
        <v>220</v>
      </c>
      <c r="S63" s="74"/>
    </row>
    <row r="64" spans="2:19">
      <c r="B64" s="750" t="s">
        <v>162</v>
      </c>
      <c r="C64" s="405">
        <v>150116.29450000002</v>
      </c>
      <c r="D64" s="406">
        <v>510.11599999999999</v>
      </c>
      <c r="E64" s="858">
        <v>1.3592555070695537E-2</v>
      </c>
      <c r="F64" s="405">
        <v>146005.5085</v>
      </c>
      <c r="G64" s="406">
        <v>777.43600000000004</v>
      </c>
      <c r="H64" s="858">
        <v>2.1298812845818076E-2</v>
      </c>
      <c r="I64" s="405">
        <v>145929.62599999999</v>
      </c>
      <c r="J64" s="406">
        <v>859.65900000000011</v>
      </c>
      <c r="K64" s="858">
        <v>2.3563659376472333E-2</v>
      </c>
      <c r="L64" s="74"/>
      <c r="M64" s="405">
        <v>151194.27959572483</v>
      </c>
      <c r="N64" s="406">
        <v>1106.008</v>
      </c>
      <c r="O64" s="858">
        <v>7.3151444813741055E-3</v>
      </c>
      <c r="P64" s="405">
        <v>147746.16100000002</v>
      </c>
      <c r="Q64" s="406">
        <v>2314.183</v>
      </c>
      <c r="R64" s="858">
        <v>1.5663236082323652E-2</v>
      </c>
      <c r="S64" s="74"/>
    </row>
    <row r="65" spans="2:19">
      <c r="B65" s="750" t="s">
        <v>231</v>
      </c>
      <c r="C65" s="405">
        <v>22969.805</v>
      </c>
      <c r="D65" s="406">
        <v>185.89100000000002</v>
      </c>
      <c r="E65" s="858">
        <v>3.237136754099567E-2</v>
      </c>
      <c r="F65" s="405">
        <v>20907.626000000004</v>
      </c>
      <c r="G65" s="406">
        <v>296.85399999999998</v>
      </c>
      <c r="H65" s="858">
        <v>5.679343986734791E-2</v>
      </c>
      <c r="I65" s="405">
        <v>20972.311500000003</v>
      </c>
      <c r="J65" s="406">
        <v>325.61900000000003</v>
      </c>
      <c r="K65" s="858">
        <v>6.2104551517842936E-2</v>
      </c>
      <c r="L65" s="74"/>
      <c r="M65" s="405">
        <v>25178.525999999998</v>
      </c>
      <c r="N65" s="406">
        <v>443.65299999999996</v>
      </c>
      <c r="O65" s="858">
        <v>1.7620292784414782E-2</v>
      </c>
      <c r="P65" s="405">
        <v>20172.315321175</v>
      </c>
      <c r="Q65" s="406">
        <v>861.40599999999995</v>
      </c>
      <c r="R65" s="858">
        <v>4.2702386230091142E-2</v>
      </c>
      <c r="S65" s="74"/>
    </row>
    <row r="66" spans="2:19">
      <c r="B66" s="750" t="s">
        <v>232</v>
      </c>
      <c r="C66" s="405">
        <v>16799.684000000001</v>
      </c>
      <c r="D66" s="406">
        <v>211.71899999999999</v>
      </c>
      <c r="E66" s="858">
        <v>5.0410233906780622E-2</v>
      </c>
      <c r="F66" s="405">
        <v>14274.363499999999</v>
      </c>
      <c r="G66" s="406">
        <v>148.99199999999999</v>
      </c>
      <c r="H66" s="858">
        <v>4.1750933412897887E-2</v>
      </c>
      <c r="I66" s="405">
        <v>14575.164499999999</v>
      </c>
      <c r="J66" s="406">
        <v>149.44900000000001</v>
      </c>
      <c r="K66" s="858">
        <v>4.1014700039920651E-2</v>
      </c>
      <c r="L66" s="74"/>
      <c r="M66" s="405">
        <v>17421.419904275164</v>
      </c>
      <c r="N66" s="406">
        <v>551.62800000000004</v>
      </c>
      <c r="O66" s="858">
        <v>3.1663779590355441E-2</v>
      </c>
      <c r="P66" s="405">
        <v>15960.913</v>
      </c>
      <c r="Q66" s="406">
        <v>481.33900000000006</v>
      </c>
      <c r="R66" s="858">
        <v>3.0157360045756785E-2</v>
      </c>
      <c r="S66" s="74"/>
    </row>
    <row r="67" spans="2:19" ht="15" thickBot="1">
      <c r="B67" s="750" t="s">
        <v>233</v>
      </c>
      <c r="C67" s="405">
        <v>1261.6845000000001</v>
      </c>
      <c r="D67" s="406">
        <v>198.55664836</v>
      </c>
      <c r="E67" s="858">
        <v>0.25542565787247123</v>
      </c>
      <c r="F67" s="405">
        <v>1241.6415000000002</v>
      </c>
      <c r="G67" s="406">
        <v>225.80799999999999</v>
      </c>
      <c r="H67" s="858">
        <v>0.35643782847142264</v>
      </c>
      <c r="I67" s="405">
        <v>1271.7804999999998</v>
      </c>
      <c r="J67" s="406">
        <v>230.33100000000002</v>
      </c>
      <c r="K67" s="858">
        <v>0.35813098250838099</v>
      </c>
      <c r="L67" s="74"/>
      <c r="M67" s="405">
        <v>2223.6875</v>
      </c>
      <c r="N67" s="406">
        <v>596.63964835999991</v>
      </c>
      <c r="O67" s="858">
        <v>0.12273831118806035</v>
      </c>
      <c r="P67" s="405">
        <v>1895.4681292565231</v>
      </c>
      <c r="Q67" s="406">
        <v>681.23700000000008</v>
      </c>
      <c r="R67" s="858">
        <v>0.17613379768667037</v>
      </c>
      <c r="S67" s="74"/>
    </row>
    <row r="68" spans="2:19" ht="15" thickBot="1">
      <c r="B68" s="752" t="s">
        <v>234</v>
      </c>
      <c r="C68" s="626">
        <v>192002.39750000002</v>
      </c>
      <c r="D68" s="627">
        <v>1106.2826483600002</v>
      </c>
      <c r="E68" s="859">
        <v>2.0589173077591384E-2</v>
      </c>
      <c r="F68" s="626">
        <v>183407.5295</v>
      </c>
      <c r="G68" s="627">
        <v>1449.09</v>
      </c>
      <c r="H68" s="859">
        <v>2.9092022636944138E-2</v>
      </c>
      <c r="I68" s="626">
        <v>183805.09100000001</v>
      </c>
      <c r="J68" s="627">
        <v>1565.0580000000004</v>
      </c>
      <c r="K68" s="859">
        <v>3.1524545748300298E-2</v>
      </c>
      <c r="L68" s="753"/>
      <c r="M68" s="626">
        <v>196017.913</v>
      </c>
      <c r="N68" s="627">
        <v>2697.9286483599999</v>
      </c>
      <c r="O68" s="859">
        <v>1.2112263680513729E-2</v>
      </c>
      <c r="P68" s="626">
        <v>185774.85745043153</v>
      </c>
      <c r="Q68" s="627">
        <v>4338.165</v>
      </c>
      <c r="R68" s="859">
        <v>2.1481830505857454E-2</v>
      </c>
      <c r="S68" s="74"/>
    </row>
    <row r="69" spans="2:19" ht="15" thickBot="1">
      <c r="B69" s="754" t="s">
        <v>235</v>
      </c>
      <c r="C69" s="860">
        <v>0.50901432103211097</v>
      </c>
      <c r="D69" s="861">
        <v>0.60346874371544068</v>
      </c>
      <c r="E69" s="862">
        <v>2.4143379080560842E-2</v>
      </c>
      <c r="F69" s="860">
        <v>0.50835226751146001</v>
      </c>
      <c r="G69" s="861">
        <v>0.60254159507000948</v>
      </c>
      <c r="H69" s="862">
        <v>3.4162303407312612E-2</v>
      </c>
      <c r="I69" s="860">
        <v>0.50909946232120407</v>
      </c>
      <c r="J69" s="861">
        <v>0.59775292672859404</v>
      </c>
      <c r="K69" s="862">
        <v>3.663881726279819E-2</v>
      </c>
      <c r="L69" s="74"/>
      <c r="M69" s="860">
        <v>0.50927356827842563</v>
      </c>
      <c r="N69" s="861">
        <v>0.58361068998511922</v>
      </c>
      <c r="O69" s="862">
        <v>1.3711696611314831E-2</v>
      </c>
      <c r="P69" s="860">
        <v>0.50567746961526083</v>
      </c>
      <c r="Q69" s="861">
        <v>0.58960459088116768</v>
      </c>
      <c r="R69" s="862">
        <v>2.4763098954919138E-2</v>
      </c>
      <c r="S69" s="74"/>
    </row>
    <row r="70" spans="2:19" ht="15" thickBot="1">
      <c r="B70" s="754" t="s">
        <v>236</v>
      </c>
      <c r="C70" s="860">
        <v>0.49098567896788892</v>
      </c>
      <c r="D70" s="861">
        <v>0.3965312562845591</v>
      </c>
      <c r="E70" s="862">
        <v>1.6904459178781167E-2</v>
      </c>
      <c r="F70" s="860">
        <v>0.49164773248853999</v>
      </c>
      <c r="G70" s="861">
        <v>0.39745840492999057</v>
      </c>
      <c r="H70" s="862">
        <v>2.3849470792984103E-2</v>
      </c>
      <c r="I70" s="860">
        <v>0.49090053767879588</v>
      </c>
      <c r="J70" s="861">
        <v>0.4022470732714058</v>
      </c>
      <c r="K70" s="862">
        <v>2.6220675252442038E-2</v>
      </c>
      <c r="L70" s="74"/>
      <c r="M70" s="860">
        <v>0.49072643172157437</v>
      </c>
      <c r="N70" s="861">
        <v>0.41638931001488066</v>
      </c>
      <c r="O70" s="862">
        <v>1.0452379754894553E-2</v>
      </c>
      <c r="P70" s="860">
        <v>0.49432253038473911</v>
      </c>
      <c r="Q70" s="861">
        <v>0.41039540911883254</v>
      </c>
      <c r="R70" s="862">
        <v>1.8125188992555462E-2</v>
      </c>
      <c r="S70" s="74"/>
    </row>
    <row r="71" spans="2:19" ht="15" thickBot="1">
      <c r="B71" s="74"/>
      <c r="C71" s="74"/>
      <c r="D71" s="74"/>
      <c r="E71" s="74"/>
      <c r="F71" s="74"/>
      <c r="G71" s="74"/>
      <c r="H71" s="74"/>
      <c r="I71" s="74"/>
      <c r="J71" s="74"/>
      <c r="K71" s="74"/>
      <c r="L71" s="74"/>
      <c r="M71" s="74"/>
      <c r="N71" s="74"/>
      <c r="O71" s="74"/>
      <c r="P71" s="74"/>
      <c r="Q71" s="74"/>
      <c r="R71" s="74"/>
      <c r="S71" s="74"/>
    </row>
    <row r="72" spans="2:19" ht="15" thickBot="1">
      <c r="B72" s="752" t="s">
        <v>237</v>
      </c>
      <c r="C72" s="626">
        <v>225371.57699999999</v>
      </c>
      <c r="D72" s="627">
        <v>2882.4013516399996</v>
      </c>
      <c r="E72" s="859">
        <v>5.1158205307140388E-2</v>
      </c>
      <c r="F72" s="626">
        <v>220651.6875</v>
      </c>
      <c r="G72" s="627">
        <v>3204.155999999999</v>
      </c>
      <c r="H72" s="859">
        <v>5.8085320557541606E-2</v>
      </c>
      <c r="I72" s="626">
        <v>220724.334</v>
      </c>
      <c r="J72" s="627">
        <v>3254.0429999999992</v>
      </c>
      <c r="K72" s="859">
        <v>5.897026288003205E-2</v>
      </c>
      <c r="L72" s="753"/>
      <c r="M72" s="626">
        <v>229932.41450000001</v>
      </c>
      <c r="N72" s="627">
        <v>7951.2143516400001</v>
      </c>
      <c r="O72" s="859">
        <v>4.6107544943472939E-2</v>
      </c>
      <c r="P72" s="626">
        <v>222362.15049999999</v>
      </c>
      <c r="Q72" s="627">
        <v>9590.2879999999968</v>
      </c>
      <c r="R72" s="859">
        <v>5.7505518083513334E-2</v>
      </c>
      <c r="S72" s="74"/>
    </row>
    <row r="73" spans="2:19" ht="15" thickBot="1">
      <c r="B73" s="754" t="s">
        <v>238</v>
      </c>
      <c r="C73" s="860">
        <v>0.57146722410341932</v>
      </c>
      <c r="D73" s="861">
        <v>0.80686265244662958</v>
      </c>
      <c r="E73" s="862">
        <v>7.2230993288004308E-2</v>
      </c>
      <c r="F73" s="860">
        <v>0.57304274638733499</v>
      </c>
      <c r="G73" s="861">
        <v>0.76431078886296433</v>
      </c>
      <c r="H73" s="862">
        <v>7.7472819360468528E-2</v>
      </c>
      <c r="I73" s="860">
        <v>0.57656920373808895</v>
      </c>
      <c r="J73" s="861">
        <v>0.76808112246826499</v>
      </c>
      <c r="K73" s="862">
        <v>7.8557691620516734E-2</v>
      </c>
      <c r="L73" s="74"/>
      <c r="M73" s="860">
        <v>0.56401008218873805</v>
      </c>
      <c r="N73" s="861">
        <v>0.83606109784084215</v>
      </c>
      <c r="O73" s="862">
        <v>5.1260685573107583E-2</v>
      </c>
      <c r="P73" s="860">
        <v>0.57201160455587519</v>
      </c>
      <c r="Q73" s="861">
        <v>0.76886815077920523</v>
      </c>
      <c r="R73" s="862">
        <v>5.797193753979879E-2</v>
      </c>
      <c r="S73" s="74"/>
    </row>
    <row r="74" spans="2:19" ht="15" thickBot="1">
      <c r="B74" s="754" t="s">
        <v>239</v>
      </c>
      <c r="C74" s="860">
        <v>0.42853277589658079</v>
      </c>
      <c r="D74" s="861">
        <v>0.19313734755337064</v>
      </c>
      <c r="E74" s="862">
        <v>2.3056719659166447E-2</v>
      </c>
      <c r="F74" s="860">
        <v>0.42695725361266496</v>
      </c>
      <c r="G74" s="861">
        <v>0.23568921113703584</v>
      </c>
      <c r="H74" s="862">
        <v>3.2064295113881487E-2</v>
      </c>
      <c r="I74" s="860">
        <v>0.42343079626191105</v>
      </c>
      <c r="J74" s="861">
        <v>0.23191887753173518</v>
      </c>
      <c r="K74" s="862">
        <v>3.229882496885976E-2</v>
      </c>
      <c r="L74" s="74"/>
      <c r="M74" s="860">
        <v>0.43598991781126184</v>
      </c>
      <c r="N74" s="861">
        <v>0.16393890215915766</v>
      </c>
      <c r="O74" s="862">
        <v>1.3002858536098916E-2</v>
      </c>
      <c r="P74" s="860">
        <v>0.42798839544412487</v>
      </c>
      <c r="Q74" s="861">
        <v>0.23113184922079513</v>
      </c>
      <c r="R74" s="862">
        <v>2.3291560372653029E-2</v>
      </c>
      <c r="S74" s="74"/>
    </row>
    <row r="75" spans="2:19">
      <c r="B75" s="74"/>
      <c r="C75" s="74"/>
      <c r="D75" s="74"/>
      <c r="E75" s="74"/>
      <c r="F75" s="74"/>
      <c r="G75" s="74"/>
      <c r="H75" s="74"/>
      <c r="I75" s="74"/>
      <c r="J75" s="74"/>
      <c r="K75" s="74"/>
      <c r="L75" s="74"/>
      <c r="M75" s="74"/>
      <c r="N75" s="74"/>
      <c r="O75" s="74"/>
      <c r="P75" s="74"/>
      <c r="Q75" s="74"/>
      <c r="R75" s="74"/>
      <c r="S75" s="74"/>
    </row>
    <row r="76" spans="2:19">
      <c r="B76" s="74"/>
      <c r="C76" s="74"/>
      <c r="D76" s="74"/>
      <c r="E76" s="74"/>
      <c r="F76" s="1430"/>
      <c r="G76" s="74"/>
      <c r="H76" s="74"/>
      <c r="I76" s="1430"/>
      <c r="J76" s="74"/>
      <c r="K76" s="108"/>
      <c r="L76" s="74"/>
      <c r="M76" s="74"/>
      <c r="N76" s="74"/>
      <c r="O76" s="74"/>
      <c r="P76" s="74"/>
      <c r="Q76" s="74"/>
      <c r="R76" s="74"/>
      <c r="S76" s="74"/>
    </row>
    <row r="77" spans="2:19">
      <c r="B77" s="74"/>
      <c r="C77" s="74"/>
      <c r="D77" s="74"/>
      <c r="E77" s="74"/>
      <c r="F77" s="1430"/>
      <c r="G77" s="74"/>
      <c r="H77" s="74"/>
      <c r="I77" s="1430"/>
      <c r="J77" s="74"/>
      <c r="K77" s="108"/>
      <c r="L77" s="74"/>
      <c r="M77" s="74"/>
      <c r="N77" s="74"/>
      <c r="O77" s="74"/>
      <c r="P77" s="74"/>
      <c r="Q77" s="74"/>
      <c r="R77" s="74"/>
      <c r="S77" s="74"/>
    </row>
    <row r="78" spans="2:19">
      <c r="B78" s="74"/>
      <c r="C78" s="74"/>
      <c r="D78" s="74"/>
      <c r="E78" s="74"/>
      <c r="F78" s="1430"/>
      <c r="G78" s="74"/>
      <c r="H78" s="74"/>
      <c r="I78" s="1430"/>
      <c r="J78" s="74"/>
      <c r="K78" s="108"/>
      <c r="L78" s="74"/>
      <c r="M78" s="74"/>
      <c r="N78" s="74"/>
      <c r="O78" s="74"/>
      <c r="P78" s="74"/>
      <c r="Q78" s="74"/>
      <c r="R78" s="74"/>
      <c r="S78" s="74"/>
    </row>
    <row r="79" spans="2:19">
      <c r="B79" s="74"/>
      <c r="C79" s="74"/>
      <c r="D79" s="74"/>
      <c r="E79" s="74"/>
      <c r="F79" s="74"/>
      <c r="G79" s="74"/>
      <c r="H79" s="74"/>
      <c r="I79" s="74"/>
      <c r="J79" s="74"/>
      <c r="K79" s="74"/>
      <c r="L79" s="74"/>
      <c r="M79" s="74"/>
      <c r="N79" s="74"/>
      <c r="O79" s="74"/>
      <c r="P79" s="74"/>
      <c r="Q79" s="74"/>
      <c r="R79" s="74"/>
      <c r="S79" s="74"/>
    </row>
    <row r="80" spans="2:19">
      <c r="B80" s="74"/>
      <c r="C80" s="74"/>
      <c r="D80" s="74"/>
      <c r="E80" s="74"/>
      <c r="F80" s="74"/>
      <c r="G80" s="74"/>
      <c r="H80" s="74"/>
      <c r="I80" s="74"/>
      <c r="J80" s="74"/>
      <c r="K80" s="74"/>
      <c r="L80" s="74"/>
      <c r="M80" s="74"/>
      <c r="N80" s="74"/>
      <c r="O80" s="74"/>
      <c r="P80" s="74"/>
      <c r="Q80" s="74"/>
      <c r="R80" s="74"/>
      <c r="S80" s="74"/>
    </row>
    <row r="81" spans="2:19">
      <c r="B81" s="74"/>
      <c r="C81" s="74"/>
      <c r="D81" s="74"/>
      <c r="E81" s="74"/>
      <c r="F81" s="74"/>
      <c r="G81" s="74"/>
      <c r="H81" s="74"/>
      <c r="I81" s="74"/>
      <c r="J81" s="74"/>
      <c r="K81" s="74"/>
      <c r="L81" s="74"/>
      <c r="M81" s="74"/>
      <c r="N81" s="74"/>
      <c r="O81" s="74"/>
      <c r="P81" s="74"/>
      <c r="Q81" s="74"/>
      <c r="R81" s="74"/>
      <c r="S81" s="74"/>
    </row>
    <row r="82" spans="2:19">
      <c r="B82" s="74"/>
      <c r="C82" s="74"/>
      <c r="D82" s="74"/>
      <c r="E82" s="74"/>
      <c r="F82" s="74"/>
      <c r="G82" s="74"/>
      <c r="H82" s="74"/>
      <c r="I82" s="74"/>
      <c r="J82" s="74"/>
      <c r="K82" s="74"/>
      <c r="L82" s="74"/>
      <c r="M82" s="74"/>
      <c r="N82" s="74"/>
      <c r="O82" s="74"/>
      <c r="P82" s="74"/>
      <c r="Q82" s="74"/>
      <c r="R82" s="74"/>
      <c r="S82" s="74"/>
    </row>
    <row r="83" spans="2:19">
      <c r="B83" s="74"/>
      <c r="C83" s="74"/>
      <c r="D83" s="74"/>
      <c r="E83" s="74"/>
      <c r="F83" s="74"/>
      <c r="G83" s="74"/>
      <c r="H83" s="74"/>
      <c r="I83" s="74"/>
      <c r="J83" s="74"/>
      <c r="K83" s="74"/>
      <c r="L83" s="74"/>
      <c r="M83" s="74"/>
      <c r="N83" s="74"/>
      <c r="O83" s="74"/>
      <c r="P83" s="74"/>
      <c r="Q83" s="74"/>
      <c r="R83" s="74"/>
      <c r="S83" s="74"/>
    </row>
  </sheetData>
  <mergeCells count="26">
    <mergeCell ref="C3:E3"/>
    <mergeCell ref="F3:G3"/>
    <mergeCell ref="M48:O48"/>
    <mergeCell ref="P48:R48"/>
    <mergeCell ref="C27:E27"/>
    <mergeCell ref="F27:G27"/>
    <mergeCell ref="C48:E48"/>
    <mergeCell ref="F48:H48"/>
    <mergeCell ref="I48:K48"/>
    <mergeCell ref="H3:I3"/>
    <mergeCell ref="H27:I27"/>
    <mergeCell ref="Q62:Q63"/>
    <mergeCell ref="N62:N63"/>
    <mergeCell ref="N49:N50"/>
    <mergeCell ref="Q49:Q50"/>
    <mergeCell ref="J49:J50"/>
    <mergeCell ref="M61:O61"/>
    <mergeCell ref="P61:R61"/>
    <mergeCell ref="I61:K61"/>
    <mergeCell ref="G49:G50"/>
    <mergeCell ref="D49:D50"/>
    <mergeCell ref="D62:D63"/>
    <mergeCell ref="J62:J63"/>
    <mergeCell ref="G62:G63"/>
    <mergeCell ref="C61:E61"/>
    <mergeCell ref="F61:H61"/>
  </mergeCells>
  <hyperlinks>
    <hyperlink ref="A1" location="Índice!A1" display="Volver al índice" xr:uid="{0F077743-DAC9-4683-A1F7-7A0555AD57B7}"/>
  </hyperlinks>
  <pageMargins left="0.7" right="0.7" top="0.75" bottom="0.75" header="0.3" footer="0.3"/>
  <pageSetup orientation="portrait" horizontalDpi="1200" verticalDpi="1200" r:id="rId1"/>
  <ignoredErrors>
    <ignoredError sqref="B4 B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dimension ref="A1:K38"/>
  <sheetViews>
    <sheetView showGridLines="0" topLeftCell="A11" zoomScale="94" zoomScaleNormal="60" workbookViewId="0">
      <pane xSplit="2" topLeftCell="D1" activePane="topRight" state="frozen"/>
      <selection activeCell="N35" sqref="N35"/>
      <selection pane="topRight" activeCell="H28" sqref="H28:I28"/>
    </sheetView>
  </sheetViews>
  <sheetFormatPr baseColWidth="10" defaultColWidth="11.453125" defaultRowHeight="14"/>
  <cols>
    <col min="1" max="1" width="11.453125" style="46"/>
    <col min="2" max="2" width="68.90625" style="46" customWidth="1"/>
    <col min="3" max="5" width="15.90625" style="46" bestFit="1" customWidth="1"/>
    <col min="6" max="7" width="11.453125" style="46" bestFit="1" customWidth="1"/>
    <col min="8" max="8" width="12.453125" style="46" customWidth="1"/>
    <col min="9" max="9" width="11.6328125" style="46" bestFit="1" customWidth="1"/>
    <col min="10" max="10" width="14.81640625" style="46" customWidth="1"/>
    <col min="11" max="16384" width="11.453125" style="46"/>
  </cols>
  <sheetData>
    <row r="1" spans="1:11" ht="14.5">
      <c r="A1" s="608" t="s">
        <v>54</v>
      </c>
    </row>
    <row r="2" spans="1:11" ht="14.5" thickBot="1"/>
    <row r="3" spans="1:11" customFormat="1" ht="18" customHeight="1">
      <c r="B3" s="805" t="s">
        <v>240</v>
      </c>
      <c r="C3" s="1980" t="s">
        <v>50</v>
      </c>
      <c r="D3" s="1981" t="e">
        <v>#REF!</v>
      </c>
      <c r="E3" s="1982" t="e">
        <v>#REF!</v>
      </c>
      <c r="F3" s="1980" t="s">
        <v>51</v>
      </c>
      <c r="G3" s="1982" t="s">
        <v>56</v>
      </c>
      <c r="H3" s="1983" t="s">
        <v>475</v>
      </c>
      <c r="I3" s="1984"/>
      <c r="J3" s="328" t="s">
        <v>713</v>
      </c>
      <c r="K3" s="206"/>
    </row>
    <row r="4" spans="1:11" customFormat="1" ht="18" customHeight="1" thickBot="1">
      <c r="B4" s="806" t="s">
        <v>164</v>
      </c>
      <c r="C4" s="514" t="s">
        <v>789</v>
      </c>
      <c r="D4" s="515" t="s">
        <v>636</v>
      </c>
      <c r="E4" s="390" t="s">
        <v>790</v>
      </c>
      <c r="F4" s="807" t="s">
        <v>55</v>
      </c>
      <c r="G4" s="808" t="s">
        <v>56</v>
      </c>
      <c r="H4" s="820" t="s">
        <v>794</v>
      </c>
      <c r="I4" s="116" t="s">
        <v>795</v>
      </c>
      <c r="J4" s="396" t="s">
        <v>796</v>
      </c>
      <c r="K4" s="206"/>
    </row>
    <row r="5" spans="1:11" customFormat="1" ht="14.5">
      <c r="B5" s="809" t="s">
        <v>898</v>
      </c>
      <c r="C5" s="398">
        <v>-545249</v>
      </c>
      <c r="D5" s="399">
        <v>-886123</v>
      </c>
      <c r="E5" s="400">
        <v>-1008750</v>
      </c>
      <c r="F5" s="640">
        <v>0.13838598027587592</v>
      </c>
      <c r="G5" s="641">
        <v>0.85007216886229964</v>
      </c>
      <c r="H5" s="398">
        <v>-1342966</v>
      </c>
      <c r="I5" s="399">
        <v>-2696980</v>
      </c>
      <c r="J5" s="329">
        <v>1.0082265671655128</v>
      </c>
      <c r="K5" s="206"/>
    </row>
    <row r="6" spans="1:11" customFormat="1" ht="14.5">
      <c r="B6" s="810" t="s">
        <v>242</v>
      </c>
      <c r="C6" s="405">
        <v>85273</v>
      </c>
      <c r="D6" s="406">
        <v>81872</v>
      </c>
      <c r="E6" s="407">
        <v>91108</v>
      </c>
      <c r="F6" s="645">
        <v>0.11281024037521986</v>
      </c>
      <c r="G6" s="646">
        <v>6.8427286479893989E-2</v>
      </c>
      <c r="H6" s="405">
        <v>262109</v>
      </c>
      <c r="I6" s="406">
        <v>248089</v>
      </c>
      <c r="J6" s="330">
        <v>-5.3489197242368669E-2</v>
      </c>
      <c r="K6" s="206"/>
    </row>
    <row r="7" spans="1:11" s="516" customFormat="1" ht="17.25" customHeight="1" thickBot="1">
      <c r="B7" s="811" t="s">
        <v>243</v>
      </c>
      <c r="C7" s="618">
        <v>-459976</v>
      </c>
      <c r="D7" s="619">
        <v>-804251</v>
      </c>
      <c r="E7" s="620">
        <v>-917642</v>
      </c>
      <c r="F7" s="812">
        <v>0.14098956669000101</v>
      </c>
      <c r="G7" s="813">
        <v>0.99497799885211402</v>
      </c>
      <c r="H7" s="618">
        <v>-1080857</v>
      </c>
      <c r="I7" s="619">
        <v>-2448891</v>
      </c>
      <c r="J7" s="331">
        <v>1.265693796681707</v>
      </c>
    </row>
    <row r="8" spans="1:11" customFormat="1" ht="15.5" thickBot="1">
      <c r="B8" s="814" t="s">
        <v>745</v>
      </c>
      <c r="C8" s="2174">
        <v>1.2153228341311793E-2</v>
      </c>
      <c r="D8" s="2175">
        <v>2.2520855725088083E-2</v>
      </c>
      <c r="E8" s="657">
        <v>2.529171581251086E-2</v>
      </c>
      <c r="F8" s="815" t="s">
        <v>807</v>
      </c>
      <c r="G8" s="816" t="s">
        <v>823</v>
      </c>
      <c r="H8" s="2176">
        <v>9.5192661684560653E-3</v>
      </c>
      <c r="I8" s="2177">
        <v>2.2498481698315004E-2</v>
      </c>
      <c r="J8" s="332" t="s">
        <v>899</v>
      </c>
      <c r="K8" s="206"/>
    </row>
    <row r="9" spans="1:11" ht="14.5">
      <c r="B9" s="1985" t="s">
        <v>244</v>
      </c>
      <c r="C9" s="1985"/>
      <c r="D9" s="1985"/>
      <c r="E9" s="1985"/>
      <c r="F9" s="1985"/>
      <c r="G9" s="1985"/>
      <c r="H9" s="1985"/>
      <c r="I9" s="1985"/>
      <c r="J9" s="1985"/>
      <c r="K9" s="206"/>
    </row>
    <row r="10" spans="1:11" ht="14.5">
      <c r="B10" s="74"/>
      <c r="C10" s="74"/>
      <c r="D10" s="74"/>
      <c r="E10" s="74"/>
      <c r="F10" s="74"/>
      <c r="G10" s="74"/>
      <c r="H10" s="74"/>
      <c r="I10" s="74"/>
      <c r="J10" s="74"/>
      <c r="K10" s="206"/>
    </row>
    <row r="11" spans="1:11" customFormat="1" ht="14.5">
      <c r="B11" s="817"/>
      <c r="C11" s="818"/>
      <c r="D11" s="818"/>
      <c r="E11" s="818"/>
      <c r="F11" s="74"/>
      <c r="G11" s="74"/>
      <c r="H11" s="74"/>
      <c r="I11" s="74"/>
      <c r="J11" s="74"/>
      <c r="K11" s="206"/>
    </row>
    <row r="12" spans="1:11" customFormat="1" ht="15" thickBot="1">
      <c r="B12" s="74"/>
      <c r="C12" s="74"/>
      <c r="D12" s="74"/>
      <c r="E12" s="74"/>
      <c r="F12" s="74"/>
      <c r="G12" s="74"/>
      <c r="H12" s="74"/>
      <c r="I12" s="74"/>
      <c r="J12" s="74"/>
      <c r="K12" s="206"/>
    </row>
    <row r="13" spans="1:11" customFormat="1" ht="14.5">
      <c r="B13" s="805" t="s">
        <v>245</v>
      </c>
      <c r="C13" s="1980" t="s">
        <v>50</v>
      </c>
      <c r="D13" s="1981" t="e">
        <v>#REF!</v>
      </c>
      <c r="E13" s="1982" t="e">
        <v>#REF!</v>
      </c>
      <c r="F13" s="1980" t="s">
        <v>51</v>
      </c>
      <c r="G13" s="1982" t="s">
        <v>56</v>
      </c>
      <c r="H13" s="1903" t="s">
        <v>52</v>
      </c>
      <c r="I13" s="1907"/>
      <c r="J13" s="819" t="s">
        <v>713</v>
      </c>
      <c r="K13" s="206"/>
    </row>
    <row r="14" spans="1:11" ht="15" thickBot="1">
      <c r="B14" s="806" t="s">
        <v>164</v>
      </c>
      <c r="C14" s="514" t="s">
        <v>789</v>
      </c>
      <c r="D14" s="515" t="s">
        <v>636</v>
      </c>
      <c r="E14" s="390" t="s">
        <v>790</v>
      </c>
      <c r="F14" s="807" t="s">
        <v>55</v>
      </c>
      <c r="G14" s="808" t="s">
        <v>56</v>
      </c>
      <c r="H14" s="820" t="s">
        <v>794</v>
      </c>
      <c r="I14" s="116" t="s">
        <v>795</v>
      </c>
      <c r="J14" s="396" t="s">
        <v>796</v>
      </c>
      <c r="K14" s="206"/>
    </row>
    <row r="15" spans="1:11" ht="14.5">
      <c r="B15" s="809" t="s">
        <v>898</v>
      </c>
      <c r="C15" s="398">
        <v>-505656.71322854026</v>
      </c>
      <c r="D15" s="399">
        <v>-882156.13761005353</v>
      </c>
      <c r="E15" s="400">
        <v>-990266.28532863548</v>
      </c>
      <c r="F15" s="640">
        <v>0.12255216861209522</v>
      </c>
      <c r="G15" s="641">
        <v>0.95837662078277908</v>
      </c>
      <c r="H15" s="398">
        <v>-1300676.8304372209</v>
      </c>
      <c r="I15" s="399">
        <v>-2671551.061114213</v>
      </c>
      <c r="J15" s="821">
        <v>1.0539699013598747</v>
      </c>
      <c r="K15" s="206"/>
    </row>
    <row r="16" spans="1:11" ht="14.5">
      <c r="B16" s="810" t="s">
        <v>242</v>
      </c>
      <c r="C16" s="405">
        <v>85273</v>
      </c>
      <c r="D16" s="406">
        <v>81872</v>
      </c>
      <c r="E16" s="407">
        <v>91108</v>
      </c>
      <c r="F16" s="645">
        <v>0.11281024037521986</v>
      </c>
      <c r="G16" s="646">
        <v>6.8427286479893989E-2</v>
      </c>
      <c r="H16" s="405">
        <v>262109</v>
      </c>
      <c r="I16" s="406">
        <v>248089</v>
      </c>
      <c r="J16" s="822">
        <v>-5.3489197242368669E-2</v>
      </c>
      <c r="K16" s="206"/>
    </row>
    <row r="17" spans="2:11" ht="15" thickBot="1">
      <c r="B17" s="811" t="s">
        <v>243</v>
      </c>
      <c r="C17" s="618">
        <v>-420383.71322854026</v>
      </c>
      <c r="D17" s="619">
        <v>-800284.13761005353</v>
      </c>
      <c r="E17" s="620">
        <v>-899158.28532863548</v>
      </c>
      <c r="F17" s="812">
        <v>0.12354880357101289</v>
      </c>
      <c r="G17" s="813">
        <v>1.138898955963622</v>
      </c>
      <c r="H17" s="618">
        <v>-1038567.8304372209</v>
      </c>
      <c r="I17" s="619">
        <v>-2423462.061114213</v>
      </c>
      <c r="J17" s="823">
        <v>1.3334653646011483</v>
      </c>
      <c r="K17" s="206"/>
    </row>
    <row r="18" spans="2:11" ht="15" thickBot="1">
      <c r="B18" s="814" t="s">
        <v>246</v>
      </c>
      <c r="C18" s="2178">
        <v>1.2080787463288358E-2</v>
      </c>
      <c r="D18" s="2178">
        <v>2.3212597118054616E-2</v>
      </c>
      <c r="E18" s="2179">
        <v>2.5517177389461573E-2</v>
      </c>
      <c r="F18" s="824" t="s">
        <v>818</v>
      </c>
      <c r="G18" s="825" t="s">
        <v>906</v>
      </c>
      <c r="H18" s="2180">
        <v>9.9486229928382793E-3</v>
      </c>
      <c r="I18" s="2173">
        <v>2.2925111302837156E-2</v>
      </c>
      <c r="J18" s="826" t="s">
        <v>899</v>
      </c>
      <c r="K18" s="206"/>
    </row>
    <row r="19" spans="2:11" ht="14.5">
      <c r="B19" s="1985" t="s">
        <v>247</v>
      </c>
      <c r="C19" s="1985"/>
      <c r="D19" s="1985"/>
      <c r="E19" s="1985"/>
      <c r="F19" s="1985"/>
      <c r="G19" s="1985"/>
      <c r="H19" s="1985"/>
      <c r="I19" s="1985"/>
      <c r="J19" s="1985"/>
      <c r="K19" s="206"/>
    </row>
    <row r="20" spans="2:11" ht="14.5">
      <c r="B20" s="827"/>
      <c r="C20" s="828"/>
      <c r="D20" s="828"/>
      <c r="E20" s="829"/>
      <c r="F20" s="830"/>
      <c r="G20" s="831"/>
      <c r="H20" s="74"/>
      <c r="I20" s="74"/>
      <c r="J20" s="74"/>
      <c r="K20" s="206"/>
    </row>
    <row r="21" spans="2:11" ht="14.5">
      <c r="B21" s="827"/>
      <c r="C21" s="828"/>
      <c r="D21" s="828"/>
      <c r="E21" s="829"/>
      <c r="F21" s="830"/>
      <c r="G21" s="831"/>
      <c r="H21" s="74"/>
      <c r="I21" s="74"/>
      <c r="J21" s="74"/>
      <c r="K21" s="206"/>
    </row>
    <row r="22" spans="2:11" ht="15" thickBot="1">
      <c r="B22" s="832"/>
      <c r="C22" s="832"/>
      <c r="D22" s="832"/>
      <c r="E22" s="833"/>
      <c r="F22" s="832"/>
      <c r="G22" s="832"/>
      <c r="H22" s="74"/>
      <c r="I22" s="74"/>
      <c r="J22" s="74"/>
      <c r="K22" s="206"/>
    </row>
    <row r="23" spans="2:11" ht="14.5">
      <c r="B23" s="805" t="s">
        <v>248</v>
      </c>
      <c r="C23" s="1980" t="s">
        <v>50</v>
      </c>
      <c r="D23" s="1981" t="e">
        <v>#REF!</v>
      </c>
      <c r="E23" s="1982" t="e">
        <v>#REF!</v>
      </c>
      <c r="F23" s="1980" t="s">
        <v>51</v>
      </c>
      <c r="G23" s="1982" t="s">
        <v>56</v>
      </c>
      <c r="H23" s="1903" t="s">
        <v>52</v>
      </c>
      <c r="I23" s="1907"/>
      <c r="J23" s="819" t="s">
        <v>713</v>
      </c>
      <c r="K23" s="206"/>
    </row>
    <row r="24" spans="2:11" ht="15" thickBot="1">
      <c r="B24" s="806" t="s">
        <v>164</v>
      </c>
      <c r="C24" s="514" t="s">
        <v>789</v>
      </c>
      <c r="D24" s="515" t="s">
        <v>636</v>
      </c>
      <c r="E24" s="390" t="s">
        <v>790</v>
      </c>
      <c r="F24" s="807" t="s">
        <v>55</v>
      </c>
      <c r="G24" s="808" t="s">
        <v>56</v>
      </c>
      <c r="H24" s="820" t="s">
        <v>794</v>
      </c>
      <c r="I24" s="116" t="s">
        <v>795</v>
      </c>
      <c r="J24" s="396" t="s">
        <v>796</v>
      </c>
      <c r="K24" s="206"/>
    </row>
    <row r="25" spans="2:11" ht="14.5">
      <c r="B25" s="809" t="s">
        <v>898</v>
      </c>
      <c r="C25" s="398">
        <v>-39592.286771459738</v>
      </c>
      <c r="D25" s="399">
        <v>-3966.8623899464728</v>
      </c>
      <c r="E25" s="400">
        <v>-18483.71467136452</v>
      </c>
      <c r="F25" s="640">
        <v>3.6595300906351662</v>
      </c>
      <c r="G25" s="641">
        <v>-0.53314859588538388</v>
      </c>
      <c r="H25" s="398">
        <v>-42289.169562779134</v>
      </c>
      <c r="I25" s="399">
        <v>-25428.938885787036</v>
      </c>
      <c r="J25" s="821">
        <v>-0.39868909347966131</v>
      </c>
      <c r="K25" s="206"/>
    </row>
    <row r="26" spans="2:11" ht="14.5">
      <c r="B26" s="810" t="s">
        <v>242</v>
      </c>
      <c r="C26" s="405" t="s">
        <v>48</v>
      </c>
      <c r="D26" s="406" t="s">
        <v>48</v>
      </c>
      <c r="E26" s="407" t="s">
        <v>48</v>
      </c>
      <c r="F26" s="645" t="s">
        <v>48</v>
      </c>
      <c r="G26" s="646" t="s">
        <v>48</v>
      </c>
      <c r="H26" s="405">
        <v>0</v>
      </c>
      <c r="I26" s="406">
        <v>0</v>
      </c>
      <c r="J26" s="822" t="s">
        <v>48</v>
      </c>
      <c r="K26" s="206"/>
    </row>
    <row r="27" spans="2:11" ht="15" thickBot="1">
      <c r="B27" s="811" t="s">
        <v>243</v>
      </c>
      <c r="C27" s="618">
        <v>-39592.286771459738</v>
      </c>
      <c r="D27" s="619">
        <v>-3966.8623899464728</v>
      </c>
      <c r="E27" s="620">
        <v>-18483.71467136452</v>
      </c>
      <c r="F27" s="812">
        <v>3.6595300906351662</v>
      </c>
      <c r="G27" s="813">
        <v>-0.53314859588538388</v>
      </c>
      <c r="H27" s="618">
        <v>-42289.169562779134</v>
      </c>
      <c r="I27" s="619">
        <v>-25428.938885787036</v>
      </c>
      <c r="J27" s="823">
        <v>-0.39868909347966131</v>
      </c>
      <c r="K27" s="206"/>
    </row>
    <row r="28" spans="2:11" ht="15" thickBot="1">
      <c r="B28" s="814" t="s">
        <v>250</v>
      </c>
      <c r="C28" s="2174">
        <v>1.2979619614370809E-2</v>
      </c>
      <c r="D28" s="2175">
        <v>3.2117710739529301E-3</v>
      </c>
      <c r="E28" s="657">
        <v>1.7688738876290071E-2</v>
      </c>
      <c r="F28" s="815" t="s">
        <v>939</v>
      </c>
      <c r="G28" s="816" t="s">
        <v>940</v>
      </c>
      <c r="H28" s="656">
        <v>4.6212480552161143E-3</v>
      </c>
      <c r="I28" s="2173">
        <v>6.8628487980555413E-3</v>
      </c>
      <c r="J28" s="826" t="s">
        <v>818</v>
      </c>
      <c r="K28" s="206"/>
    </row>
    <row r="29" spans="2:11" ht="14.5">
      <c r="B29" s="1985" t="s">
        <v>251</v>
      </c>
      <c r="C29" s="1985"/>
      <c r="D29" s="1985"/>
      <c r="E29" s="1985"/>
      <c r="F29" s="1985"/>
      <c r="G29" s="1985"/>
      <c r="H29" s="1985"/>
      <c r="I29" s="1985"/>
      <c r="J29" s="1985"/>
      <c r="K29" s="206"/>
    </row>
    <row r="30" spans="2:11" ht="14.5">
      <c r="B30" s="74"/>
      <c r="C30" s="74"/>
      <c r="D30" s="74"/>
      <c r="E30" s="74"/>
      <c r="F30" s="74"/>
      <c r="G30" s="74"/>
      <c r="H30" s="74"/>
      <c r="I30" s="74"/>
      <c r="J30" s="74"/>
      <c r="K30" s="206"/>
    </row>
    <row r="31" spans="2:11" ht="14.5">
      <c r="B31" s="206"/>
      <c r="C31" s="206"/>
      <c r="D31" s="206"/>
      <c r="E31" s="206"/>
      <c r="F31" s="206"/>
      <c r="G31" s="206"/>
      <c r="H31" s="206"/>
      <c r="I31" s="206"/>
      <c r="J31" s="206"/>
      <c r="K31" s="206"/>
    </row>
    <row r="32" spans="2:11" ht="14.5">
      <c r="B32" s="206"/>
      <c r="C32" s="206"/>
      <c r="D32" s="206"/>
      <c r="E32" s="206"/>
      <c r="F32" s="206"/>
      <c r="G32" s="206"/>
      <c r="H32" s="206"/>
      <c r="I32" s="206"/>
      <c r="J32" s="206"/>
      <c r="K32" s="206"/>
    </row>
    <row r="33" spans="2:11" ht="14.5">
      <c r="B33" s="608"/>
      <c r="C33" s="206"/>
      <c r="D33" s="206"/>
      <c r="E33" s="206"/>
      <c r="F33" s="206"/>
      <c r="G33" s="206"/>
      <c r="H33" s="206"/>
      <c r="I33" s="206"/>
      <c r="J33" s="206"/>
      <c r="K33" s="206"/>
    </row>
    <row r="34" spans="2:11" ht="14.5">
      <c r="B34" s="206"/>
      <c r="C34" s="206"/>
      <c r="D34" s="206"/>
      <c r="E34" s="206"/>
      <c r="F34" s="206"/>
      <c r="G34" s="206"/>
      <c r="H34" s="206"/>
      <c r="I34" s="206"/>
      <c r="J34" s="206"/>
      <c r="K34" s="206"/>
    </row>
    <row r="35" spans="2:11" ht="14.5">
      <c r="B35"/>
      <c r="C35" s="206"/>
      <c r="D35" s="206"/>
      <c r="E35" s="206"/>
      <c r="F35" s="206"/>
      <c r="G35" s="206"/>
      <c r="H35" s="206"/>
      <c r="I35" s="206"/>
      <c r="J35" s="206"/>
    </row>
    <row r="36" spans="2:11" ht="14.5">
      <c r="B36" s="206"/>
      <c r="C36" s="206"/>
      <c r="D36" s="206"/>
      <c r="E36" s="206"/>
      <c r="F36" s="206"/>
      <c r="G36" s="206"/>
      <c r="H36" s="206"/>
      <c r="I36" s="206"/>
      <c r="J36" s="206"/>
    </row>
    <row r="37" spans="2:11" ht="14.5">
      <c r="B37" s="206"/>
      <c r="C37" s="206"/>
      <c r="D37" s="206"/>
      <c r="E37" s="206"/>
      <c r="F37" s="206"/>
      <c r="G37" s="206"/>
      <c r="H37" s="206"/>
      <c r="I37" s="206"/>
      <c r="J37" s="206"/>
    </row>
    <row r="38" spans="2:11" ht="14.5">
      <c r="B38" s="206"/>
      <c r="C38" s="206"/>
      <c r="D38" s="206"/>
      <c r="E38" s="206"/>
      <c r="F38" s="206"/>
      <c r="G38" s="206"/>
      <c r="H38" s="206"/>
      <c r="I38" s="206"/>
      <c r="J38" s="206"/>
    </row>
  </sheetData>
  <mergeCells count="12">
    <mergeCell ref="B19:J19"/>
    <mergeCell ref="C23:E23"/>
    <mergeCell ref="F23:G23"/>
    <mergeCell ref="H23:I23"/>
    <mergeCell ref="B29:J29"/>
    <mergeCell ref="C3:E3"/>
    <mergeCell ref="F3:G3"/>
    <mergeCell ref="H3:I3"/>
    <mergeCell ref="B9:J9"/>
    <mergeCell ref="C13:E13"/>
    <mergeCell ref="F13:G13"/>
    <mergeCell ref="H13:I13"/>
  </mergeCells>
  <hyperlinks>
    <hyperlink ref="A1" location="Índice!A1" display="Volver al índice" xr:uid="{4E6FFC0B-CD14-4980-A502-151B9D46B8AD}"/>
  </hyperlinks>
  <pageMargins left="0.7" right="0.7" top="0.75" bottom="0.75" header="0.3" footer="0.3"/>
  <pageSetup orientation="portrait" horizontalDpi="4294967293" verticalDpi="0" r:id="rId1"/>
  <ignoredErrors>
    <ignoredError sqref="B4 B24 B1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L28"/>
  <sheetViews>
    <sheetView showGridLines="0" zoomScaleNormal="100" workbookViewId="0">
      <pane xSplit="2" topLeftCell="C1" activePane="topRight" state="frozen"/>
      <selection activeCell="F74" sqref="F74"/>
      <selection pane="topRight" activeCell="F16" sqref="F16"/>
    </sheetView>
  </sheetViews>
  <sheetFormatPr baseColWidth="10" defaultColWidth="11.453125" defaultRowHeight="14"/>
  <cols>
    <col min="1" max="1" width="11.453125" style="46"/>
    <col min="2" max="2" width="33.54296875" style="46" customWidth="1"/>
    <col min="3" max="4" width="13" style="46" bestFit="1" customWidth="1"/>
    <col min="5" max="5" width="12.453125" style="46" bestFit="1" customWidth="1"/>
    <col min="6" max="6" width="12.08984375" style="46" bestFit="1" customWidth="1"/>
    <col min="7" max="7" width="9.36328125" style="46" bestFit="1" customWidth="1"/>
    <col min="8" max="9" width="13.453125" style="46" customWidth="1"/>
    <col min="10" max="10" width="15.453125" style="46" customWidth="1"/>
    <col min="11" max="16384" width="11.453125" style="46"/>
  </cols>
  <sheetData>
    <row r="1" spans="1:12" ht="14.5">
      <c r="A1" s="608" t="s">
        <v>54</v>
      </c>
    </row>
    <row r="2" spans="1:12" ht="14.5" thickBot="1"/>
    <row r="3" spans="1:12">
      <c r="B3" s="93" t="s">
        <v>252</v>
      </c>
      <c r="C3" s="1975" t="s">
        <v>50</v>
      </c>
      <c r="D3" s="1975"/>
      <c r="E3" s="1975"/>
      <c r="F3" s="1975" t="s">
        <v>51</v>
      </c>
      <c r="G3" s="1986"/>
      <c r="H3" s="1975" t="s">
        <v>52</v>
      </c>
      <c r="I3" s="1975"/>
      <c r="J3" s="95" t="s">
        <v>191</v>
      </c>
      <c r="K3" s="74"/>
    </row>
    <row r="4" spans="1:12" ht="14.5" thickBot="1">
      <c r="B4" s="96" t="s">
        <v>253</v>
      </c>
      <c r="C4" s="865" t="s">
        <v>789</v>
      </c>
      <c r="D4" s="866" t="s">
        <v>636</v>
      </c>
      <c r="E4" s="867" t="s">
        <v>790</v>
      </c>
      <c r="F4" s="99" t="s">
        <v>55</v>
      </c>
      <c r="G4" s="100" t="s">
        <v>56</v>
      </c>
      <c r="H4" s="101" t="s">
        <v>794</v>
      </c>
      <c r="I4" s="102" t="s">
        <v>795</v>
      </c>
      <c r="J4" s="103" t="s">
        <v>796</v>
      </c>
      <c r="K4" s="74"/>
    </row>
    <row r="5" spans="1:12">
      <c r="B5" s="67" t="s">
        <v>254</v>
      </c>
      <c r="C5" s="405">
        <v>934984</v>
      </c>
      <c r="D5" s="406">
        <v>960550</v>
      </c>
      <c r="E5" s="407">
        <v>975955</v>
      </c>
      <c r="F5" s="68">
        <v>1.6037686741970703E-2</v>
      </c>
      <c r="G5" s="69">
        <v>4.3820001197881542E-2</v>
      </c>
      <c r="H5" s="398">
        <v>2747562</v>
      </c>
      <c r="I5" s="400">
        <v>2818286</v>
      </c>
      <c r="J5" s="104">
        <v>2.5740638427813378E-2</v>
      </c>
      <c r="K5" s="74"/>
      <c r="L5" s="1432">
        <f>+E5-C5</f>
        <v>40971</v>
      </c>
    </row>
    <row r="6" spans="1:12" ht="14.5" thickBot="1">
      <c r="B6" s="67" t="s">
        <v>255</v>
      </c>
      <c r="C6" s="405">
        <v>262167</v>
      </c>
      <c r="D6" s="406">
        <v>210944</v>
      </c>
      <c r="E6" s="407">
        <v>208620</v>
      </c>
      <c r="F6" s="68">
        <v>-1.1017141990291246E-2</v>
      </c>
      <c r="G6" s="69">
        <v>-0.20424767419240408</v>
      </c>
      <c r="H6" s="405">
        <v>790936</v>
      </c>
      <c r="I6" s="407">
        <v>668079</v>
      </c>
      <c r="J6" s="104">
        <v>-0.15533115195161173</v>
      </c>
      <c r="K6" s="74"/>
    </row>
    <row r="7" spans="1:12" ht="14.5" thickBot="1">
      <c r="B7" s="70" t="s">
        <v>256</v>
      </c>
      <c r="C7" s="626">
        <v>1197151</v>
      </c>
      <c r="D7" s="627">
        <v>1171494</v>
      </c>
      <c r="E7" s="628">
        <v>1184575</v>
      </c>
      <c r="F7" s="71">
        <v>1.1166083650449687E-2</v>
      </c>
      <c r="G7" s="72">
        <v>-1.0504940479521774E-2</v>
      </c>
      <c r="H7" s="626">
        <v>3538498</v>
      </c>
      <c r="I7" s="628">
        <v>3486365</v>
      </c>
      <c r="J7" s="72">
        <v>-1.4733087315578541E-2</v>
      </c>
      <c r="K7" s="74"/>
    </row>
    <row r="8" spans="1:12" customFormat="1" ht="15" thickBot="1">
      <c r="B8" s="74"/>
      <c r="C8" s="74"/>
      <c r="D8" s="74"/>
      <c r="E8" s="74"/>
      <c r="F8" s="74"/>
      <c r="G8" s="74"/>
      <c r="H8" s="74"/>
      <c r="I8" s="74"/>
      <c r="J8" s="74"/>
      <c r="K8" s="74"/>
    </row>
    <row r="9" spans="1:12">
      <c r="B9" s="142" t="s">
        <v>257</v>
      </c>
      <c r="C9" s="1975" t="s">
        <v>50</v>
      </c>
      <c r="D9" s="1987"/>
      <c r="E9" s="1986"/>
      <c r="F9" s="1975" t="s">
        <v>51</v>
      </c>
      <c r="G9" s="1986"/>
      <c r="H9" s="1975" t="s">
        <v>52</v>
      </c>
      <c r="I9" s="1986"/>
      <c r="J9" s="94" t="s">
        <v>191</v>
      </c>
      <c r="K9" s="74"/>
    </row>
    <row r="10" spans="1:12" ht="14.5" thickBot="1">
      <c r="B10" s="143" t="s">
        <v>164</v>
      </c>
      <c r="C10" s="868" t="s">
        <v>789</v>
      </c>
      <c r="D10" s="869" t="s">
        <v>636</v>
      </c>
      <c r="E10" s="870" t="s">
        <v>790</v>
      </c>
      <c r="F10" s="99" t="s">
        <v>55</v>
      </c>
      <c r="G10" s="100" t="s">
        <v>56</v>
      </c>
      <c r="H10" s="101" t="s">
        <v>794</v>
      </c>
      <c r="I10" s="102" t="s">
        <v>795</v>
      </c>
      <c r="J10" s="103" t="s">
        <v>796</v>
      </c>
      <c r="K10" s="74"/>
    </row>
    <row r="11" spans="1:12" ht="14.5">
      <c r="B11" s="63" t="s">
        <v>258</v>
      </c>
      <c r="C11" s="398">
        <v>328201.77951000008</v>
      </c>
      <c r="D11" s="399">
        <v>344632.48089599994</v>
      </c>
      <c r="E11" s="400">
        <v>366111.18411000009</v>
      </c>
      <c r="F11" s="68">
        <v>6.2323502294845401E-2</v>
      </c>
      <c r="G11" s="481">
        <v>0.11550639565878695</v>
      </c>
      <c r="H11" s="398">
        <v>923348.80653499998</v>
      </c>
      <c r="I11" s="400">
        <v>1085140.471957</v>
      </c>
      <c r="J11" s="481">
        <v>0.17522269404251101</v>
      </c>
      <c r="K11" s="74"/>
    </row>
    <row r="12" spans="1:12" ht="14.5">
      <c r="B12" s="63" t="s">
        <v>259</v>
      </c>
      <c r="C12" s="405">
        <v>237872.59263600004</v>
      </c>
      <c r="D12" s="406">
        <v>182018.14180800004</v>
      </c>
      <c r="E12" s="407">
        <v>178224.291489</v>
      </c>
      <c r="F12" s="68">
        <v>-2.08432537620451E-2</v>
      </c>
      <c r="G12" s="481">
        <v>-0.25075735075656957</v>
      </c>
      <c r="H12" s="405">
        <v>689866.34526099998</v>
      </c>
      <c r="I12" s="407">
        <v>538213.51142699993</v>
      </c>
      <c r="J12" s="481">
        <v>-0.21982929719034872</v>
      </c>
      <c r="K12" s="74"/>
    </row>
    <row r="13" spans="1:12" ht="14.5">
      <c r="B13" s="64" t="s">
        <v>260</v>
      </c>
      <c r="C13" s="405">
        <v>100721.23878900001</v>
      </c>
      <c r="D13" s="406">
        <v>91598.551808000018</v>
      </c>
      <c r="E13" s="407">
        <v>89916.252410000001</v>
      </c>
      <c r="F13" s="68">
        <v>-1.8366004317691531E-2</v>
      </c>
      <c r="G13" s="481">
        <v>-0.10727614660930929</v>
      </c>
      <c r="H13" s="405">
        <v>283254.72816</v>
      </c>
      <c r="I13" s="407">
        <v>276716.00965200004</v>
      </c>
      <c r="J13" s="481">
        <v>-2.3084234287896854E-2</v>
      </c>
      <c r="K13" s="74"/>
    </row>
    <row r="14" spans="1:12">
      <c r="B14" s="63" t="s">
        <v>261</v>
      </c>
      <c r="C14" s="405">
        <v>60282.643178000078</v>
      </c>
      <c r="D14" s="406">
        <v>57153.827065000027</v>
      </c>
      <c r="E14" s="407">
        <v>55659.334382000001</v>
      </c>
      <c r="F14" s="68">
        <v>-2.614860211023784E-2</v>
      </c>
      <c r="G14" s="481">
        <v>-7.6693863312339516E-2</v>
      </c>
      <c r="H14" s="405">
        <v>179956.2816220001</v>
      </c>
      <c r="I14" s="407">
        <v>174467.62907300008</v>
      </c>
      <c r="J14" s="481">
        <v>-3.0499921978433542E-2</v>
      </c>
      <c r="K14" s="74"/>
    </row>
    <row r="15" spans="1:12">
      <c r="B15" s="63" t="s">
        <v>262</v>
      </c>
      <c r="C15" s="405">
        <v>32257.999999999996</v>
      </c>
      <c r="D15" s="406">
        <v>41707.700399209796</v>
      </c>
      <c r="E15" s="407">
        <v>39220.294406480898</v>
      </c>
      <c r="F15" s="68">
        <v>-5.9639010756297295E-2</v>
      </c>
      <c r="G15" s="481">
        <v>0.21583155826402445</v>
      </c>
      <c r="H15" s="405">
        <v>110533.92406868</v>
      </c>
      <c r="I15" s="407">
        <v>127767.19118002859</v>
      </c>
      <c r="J15" s="481">
        <v>0.15590930346995302</v>
      </c>
      <c r="K15" s="74"/>
    </row>
    <row r="16" spans="1:12">
      <c r="B16" s="63" t="s">
        <v>263</v>
      </c>
      <c r="C16" s="405">
        <v>31382.03197</v>
      </c>
      <c r="D16" s="406">
        <v>30540.246739999995</v>
      </c>
      <c r="E16" s="407">
        <v>32959.782189999998</v>
      </c>
      <c r="F16" s="68">
        <v>7.9224489264882791E-2</v>
      </c>
      <c r="G16" s="481">
        <v>5.0275591507531026E-2</v>
      </c>
      <c r="H16" s="405">
        <v>90508.073269999993</v>
      </c>
      <c r="I16" s="407">
        <v>94602.166109999991</v>
      </c>
      <c r="J16" s="481">
        <v>4.5234559659519835E-2</v>
      </c>
      <c r="K16" s="74"/>
    </row>
    <row r="17" spans="2:11">
      <c r="B17" s="63" t="s">
        <v>264</v>
      </c>
      <c r="C17" s="405">
        <v>26296.198794392698</v>
      </c>
      <c r="D17" s="406">
        <v>95027.220847101489</v>
      </c>
      <c r="E17" s="407">
        <v>84941.348114055902</v>
      </c>
      <c r="F17" s="68">
        <v>-0.10613666950519085</v>
      </c>
      <c r="G17" s="481">
        <v>2.2301759192727304</v>
      </c>
      <c r="H17" s="405">
        <v>79163.867150833379</v>
      </c>
      <c r="I17" s="407">
        <v>230102.24909331839</v>
      </c>
      <c r="J17" s="481">
        <v>1.9066575114995001</v>
      </c>
      <c r="K17" s="74"/>
    </row>
    <row r="18" spans="2:11">
      <c r="B18" s="63" t="s">
        <v>265</v>
      </c>
      <c r="C18" s="405">
        <v>15593</v>
      </c>
      <c r="D18" s="406">
        <v>16878</v>
      </c>
      <c r="E18" s="407">
        <v>16428</v>
      </c>
      <c r="F18" s="68">
        <v>-2.6661926768574484E-2</v>
      </c>
      <c r="G18" s="481">
        <v>5.3549669723593984E-2</v>
      </c>
      <c r="H18" s="405">
        <v>52504</v>
      </c>
      <c r="I18" s="407">
        <v>48560</v>
      </c>
      <c r="J18" s="481">
        <v>-7.5118086241048321E-2</v>
      </c>
      <c r="K18" s="74"/>
    </row>
    <row r="19" spans="2:11">
      <c r="B19" s="63" t="s">
        <v>137</v>
      </c>
      <c r="C19" s="405">
        <v>10422.152172</v>
      </c>
      <c r="D19" s="406">
        <v>10560.333177999999</v>
      </c>
      <c r="E19" s="407">
        <v>10153.307644</v>
      </c>
      <c r="F19" s="68">
        <v>-3.8542868595087709E-2</v>
      </c>
      <c r="G19" s="481">
        <v>-2.5795490563098267E-2</v>
      </c>
      <c r="H19" s="405">
        <v>30248.229296000001</v>
      </c>
      <c r="I19" s="407">
        <v>30500.043787000002</v>
      </c>
      <c r="J19" s="481">
        <v>8.3249332890140693E-3</v>
      </c>
      <c r="K19" s="74"/>
    </row>
    <row r="20" spans="2:11" ht="15" thickBot="1">
      <c r="B20" s="63" t="s">
        <v>266</v>
      </c>
      <c r="C20" s="424">
        <v>13850.007661</v>
      </c>
      <c r="D20" s="425">
        <v>15317.890891999999</v>
      </c>
      <c r="E20" s="426">
        <v>16802.986044000001</v>
      </c>
      <c r="F20" s="873" t="s">
        <v>249</v>
      </c>
      <c r="G20" s="481" t="s">
        <v>249</v>
      </c>
      <c r="H20" s="424">
        <v>31104.094745000002</v>
      </c>
      <c r="I20" s="426">
        <v>45020.168891999994</v>
      </c>
      <c r="J20" s="481">
        <v>0.44740328439351251</v>
      </c>
      <c r="K20" s="74"/>
    </row>
    <row r="21" spans="2:11" ht="14.5" thickBot="1">
      <c r="B21" s="144" t="s">
        <v>133</v>
      </c>
      <c r="C21" s="618">
        <v>840189.48139039287</v>
      </c>
      <c r="D21" s="619">
        <v>878592.01508331136</v>
      </c>
      <c r="E21" s="620">
        <v>898277.56815953704</v>
      </c>
      <c r="F21" s="871">
        <v>2.2405795566397213E-2</v>
      </c>
      <c r="G21" s="872">
        <v>6.913688882776392E-2</v>
      </c>
      <c r="H21" s="618">
        <v>2434488.3501085136</v>
      </c>
      <c r="I21" s="619">
        <v>2635689.4411713467</v>
      </c>
      <c r="J21" s="1641">
        <v>8.2646150700973697E-2</v>
      </c>
      <c r="K21" s="74"/>
    </row>
    <row r="22" spans="2:11">
      <c r="B22" s="65" t="s">
        <v>622</v>
      </c>
      <c r="C22" s="74"/>
      <c r="D22" s="74"/>
      <c r="E22" s="74"/>
      <c r="F22" s="74"/>
      <c r="G22" s="74"/>
      <c r="H22" s="74"/>
      <c r="I22" s="74"/>
      <c r="J22" s="74"/>
      <c r="K22" s="74"/>
    </row>
    <row r="23" spans="2:11">
      <c r="B23" s="65" t="s">
        <v>623</v>
      </c>
      <c r="C23" s="74"/>
      <c r="D23" s="74"/>
      <c r="E23" s="74"/>
      <c r="F23" s="74"/>
      <c r="G23" s="74"/>
      <c r="H23" s="74"/>
      <c r="I23" s="74"/>
      <c r="J23" s="74"/>
      <c r="K23" s="74"/>
    </row>
    <row r="24" spans="2:11">
      <c r="B24" s="65" t="s">
        <v>624</v>
      </c>
      <c r="C24" s="74"/>
      <c r="D24" s="74"/>
      <c r="E24" s="74"/>
      <c r="F24" s="74"/>
      <c r="G24" s="74"/>
      <c r="H24" s="74"/>
      <c r="I24" s="74"/>
      <c r="J24" s="74"/>
      <c r="K24" s="74"/>
    </row>
    <row r="25" spans="2:11">
      <c r="B25" s="65" t="s">
        <v>621</v>
      </c>
      <c r="C25" s="74"/>
      <c r="D25" s="74"/>
      <c r="E25" s="74"/>
      <c r="F25" s="74"/>
      <c r="G25" s="74"/>
      <c r="H25" s="74"/>
      <c r="I25" s="74"/>
      <c r="J25" s="74"/>
      <c r="K25" s="74"/>
    </row>
    <row r="26" spans="2:11">
      <c r="B26" s="65"/>
      <c r="C26" s="74"/>
      <c r="D26" s="74"/>
      <c r="E26" s="74"/>
      <c r="F26" s="74"/>
      <c r="G26" s="74"/>
      <c r="H26" s="74"/>
      <c r="I26" s="74"/>
      <c r="J26" s="74"/>
      <c r="K26" s="74"/>
    </row>
    <row r="28" spans="2:11" ht="14.5">
      <c r="B28" s="608"/>
    </row>
  </sheetData>
  <mergeCells count="6">
    <mergeCell ref="H3:I3"/>
    <mergeCell ref="H9:I9"/>
    <mergeCell ref="F9:G9"/>
    <mergeCell ref="C9:E9"/>
    <mergeCell ref="C3:E3"/>
    <mergeCell ref="F3:G3"/>
  </mergeCells>
  <hyperlinks>
    <hyperlink ref="A1" location="Índice!A1" display="Volver al índice" xr:uid="{6E8D078C-97AB-4DB9-9278-BD4742765205}"/>
  </hyperlinks>
  <pageMargins left="0.7" right="0.7" top="0.75" bottom="0.75" header="0.3" footer="0.3"/>
  <ignoredErrors>
    <ignoredError sqref="B4 B1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dimension ref="A1:J14"/>
  <sheetViews>
    <sheetView showGridLines="0" zoomScale="90" zoomScaleNormal="90" workbookViewId="0">
      <pane xSplit="2" topLeftCell="C1" activePane="topRight" state="frozen"/>
      <selection activeCell="F74" sqref="F74"/>
      <selection pane="topRight" activeCell="I31" sqref="I31"/>
    </sheetView>
  </sheetViews>
  <sheetFormatPr baseColWidth="10" defaultColWidth="11.453125" defaultRowHeight="14"/>
  <cols>
    <col min="1" max="1" width="11.453125" style="46"/>
    <col min="2" max="2" width="42.1796875" style="46" customWidth="1"/>
    <col min="3" max="4" width="13" style="46" bestFit="1" customWidth="1"/>
    <col min="5" max="5" width="12.453125" style="46" bestFit="1" customWidth="1"/>
    <col min="6" max="6" width="9.90625" style="46" bestFit="1" customWidth="1"/>
    <col min="7" max="7" width="9.08984375" style="46" bestFit="1" customWidth="1"/>
    <col min="8" max="9" width="13.453125" style="46" customWidth="1"/>
    <col min="10" max="10" width="15.453125" style="46" customWidth="1"/>
    <col min="11" max="16384" width="11.453125" style="46"/>
  </cols>
  <sheetData>
    <row r="1" spans="1:10" ht="14.5">
      <c r="A1" s="608" t="s">
        <v>54</v>
      </c>
    </row>
    <row r="2" spans="1:10" ht="14.5" thickBot="1"/>
    <row r="3" spans="1:10">
      <c r="B3" s="93" t="s">
        <v>267</v>
      </c>
      <c r="C3" s="1975" t="s">
        <v>50</v>
      </c>
      <c r="D3" s="1975"/>
      <c r="E3" s="1975"/>
      <c r="F3" s="1975" t="s">
        <v>51</v>
      </c>
      <c r="G3" s="1986"/>
      <c r="H3" s="1975" t="s">
        <v>52</v>
      </c>
      <c r="I3" s="1975"/>
      <c r="J3" s="95" t="s">
        <v>191</v>
      </c>
    </row>
    <row r="4" spans="1:10" ht="14.5" thickBot="1">
      <c r="B4" s="96" t="s">
        <v>253</v>
      </c>
      <c r="C4" s="97" t="s">
        <v>789</v>
      </c>
      <c r="D4" s="98" t="s">
        <v>636</v>
      </c>
      <c r="E4" s="98" t="s">
        <v>790</v>
      </c>
      <c r="F4" s="99" t="s">
        <v>55</v>
      </c>
      <c r="G4" s="100" t="s">
        <v>56</v>
      </c>
      <c r="H4" s="101" t="s">
        <v>794</v>
      </c>
      <c r="I4" s="102" t="s">
        <v>795</v>
      </c>
      <c r="J4" s="103" t="s">
        <v>796</v>
      </c>
    </row>
    <row r="5" spans="1:10">
      <c r="B5" s="67" t="s">
        <v>268</v>
      </c>
      <c r="C5" s="398">
        <v>-25460</v>
      </c>
      <c r="D5" s="399">
        <v>68603</v>
      </c>
      <c r="E5" s="400">
        <v>53591</v>
      </c>
      <c r="F5" s="68">
        <v>-0.21882424966838188</v>
      </c>
      <c r="G5" s="69">
        <v>-3.1049096622152397</v>
      </c>
      <c r="H5" s="398">
        <v>-176506</v>
      </c>
      <c r="I5" s="399">
        <v>192230</v>
      </c>
      <c r="J5" s="104">
        <v>-2.0890786201113838</v>
      </c>
    </row>
    <row r="6" spans="1:10" ht="14.5">
      <c r="B6" s="73" t="s">
        <v>269</v>
      </c>
      <c r="C6" s="405">
        <v>25806</v>
      </c>
      <c r="D6" s="406">
        <v>23689</v>
      </c>
      <c r="E6" s="407">
        <v>32056</v>
      </c>
      <c r="F6" s="68">
        <v>0.35320190805859264</v>
      </c>
      <c r="G6" s="69">
        <v>0.24219173835542129</v>
      </c>
      <c r="H6" s="405">
        <v>79039</v>
      </c>
      <c r="I6" s="406">
        <v>82957</v>
      </c>
      <c r="J6" s="104">
        <v>4.9570465213375714E-2</v>
      </c>
    </row>
    <row r="7" spans="1:10">
      <c r="B7" s="67" t="s">
        <v>270</v>
      </c>
      <c r="C7" s="405">
        <v>53008</v>
      </c>
      <c r="D7" s="406">
        <v>16671</v>
      </c>
      <c r="E7" s="407">
        <v>38545</v>
      </c>
      <c r="F7" s="68">
        <v>1.3120988542978824</v>
      </c>
      <c r="G7" s="69">
        <v>-0.27284560821008152</v>
      </c>
      <c r="H7" s="405">
        <v>59330</v>
      </c>
      <c r="I7" s="406">
        <v>48646</v>
      </c>
      <c r="J7" s="104">
        <v>-0.18007753244564306</v>
      </c>
    </row>
    <row r="8" spans="1:10">
      <c r="B8" s="67" t="s">
        <v>271</v>
      </c>
      <c r="C8" s="405">
        <v>-5917</v>
      </c>
      <c r="D8" s="406">
        <v>2996</v>
      </c>
      <c r="E8" s="407">
        <v>4564</v>
      </c>
      <c r="F8" s="68">
        <v>0.52336448598130847</v>
      </c>
      <c r="G8" s="69">
        <v>-1.7713368260943045</v>
      </c>
      <c r="H8" s="405">
        <v>-32721</v>
      </c>
      <c r="I8" s="406">
        <v>30523</v>
      </c>
      <c r="J8" s="104">
        <v>-1.9328260138748816</v>
      </c>
    </row>
    <row r="9" spans="1:10" ht="14.5" thickBot="1">
      <c r="B9" s="67" t="s">
        <v>267</v>
      </c>
      <c r="C9" s="405">
        <v>56664</v>
      </c>
      <c r="D9" s="406">
        <v>149671</v>
      </c>
      <c r="E9" s="407">
        <v>89272</v>
      </c>
      <c r="F9" s="68">
        <v>-0.40354510893893936</v>
      </c>
      <c r="G9" s="69">
        <v>0.57546237469998585</v>
      </c>
      <c r="H9" s="405">
        <v>270594</v>
      </c>
      <c r="I9" s="406">
        <v>328281</v>
      </c>
      <c r="J9" s="104">
        <v>0.21318654515621183</v>
      </c>
    </row>
    <row r="10" spans="1:10" ht="14.5" thickBot="1">
      <c r="B10" s="70" t="s">
        <v>272</v>
      </c>
      <c r="C10" s="626">
        <v>104101</v>
      </c>
      <c r="D10" s="627">
        <v>261630</v>
      </c>
      <c r="E10" s="628">
        <v>218028</v>
      </c>
      <c r="F10" s="71">
        <v>-0.16665520009173262</v>
      </c>
      <c r="G10" s="72">
        <v>1.094389102890462</v>
      </c>
      <c r="H10" s="1451">
        <v>199736</v>
      </c>
      <c r="I10" s="1452">
        <v>682637</v>
      </c>
      <c r="J10" s="106">
        <v>2.4177134703482115</v>
      </c>
    </row>
    <row r="11" spans="1:10">
      <c r="B11" s="66" t="s">
        <v>273</v>
      </c>
      <c r="C11" s="74"/>
      <c r="D11" s="74"/>
      <c r="E11" s="74"/>
      <c r="F11" s="74"/>
      <c r="G11" s="74"/>
      <c r="H11" s="107"/>
      <c r="I11" s="107"/>
      <c r="J11" s="108"/>
    </row>
    <row r="12" spans="1:10" ht="14.5">
      <c r="B12" s="66"/>
      <c r="C12" s="74"/>
      <c r="D12" s="74"/>
      <c r="E12" s="74"/>
      <c r="F12" s="74"/>
      <c r="G12" s="74"/>
      <c r="H12"/>
      <c r="I12"/>
      <c r="J12"/>
    </row>
    <row r="14" spans="1:10" ht="14.5">
      <c r="B14" s="874"/>
    </row>
  </sheetData>
  <mergeCells count="3">
    <mergeCell ref="C3:E3"/>
    <mergeCell ref="F3:G3"/>
    <mergeCell ref="H3:I3"/>
  </mergeCells>
  <hyperlinks>
    <hyperlink ref="A1" location="Índice!A1" display="Volver al índice" xr:uid="{D9840855-AFF1-40CF-84BB-584958E1BB55}"/>
  </hyperlinks>
  <pageMargins left="0.7" right="0.7" top="0.75" bottom="0.75" header="0.3" footer="0.3"/>
  <ignoredErrors>
    <ignoredError sqref="B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1:AB32"/>
  <sheetViews>
    <sheetView showGridLines="0" zoomScaleNormal="100" workbookViewId="0">
      <pane xSplit="3" topLeftCell="D1" activePane="topRight" state="frozen"/>
      <selection activeCell="N35" sqref="N35"/>
      <selection pane="topRight" activeCell="R24" sqref="R24"/>
    </sheetView>
  </sheetViews>
  <sheetFormatPr baseColWidth="10" defaultColWidth="11.453125" defaultRowHeight="14"/>
  <cols>
    <col min="1" max="2" width="11.453125" style="46"/>
    <col min="3" max="3" width="32.453125" style="46" customWidth="1"/>
    <col min="4" max="6" width="9.54296875" style="46" customWidth="1"/>
    <col min="7" max="7" width="12" style="46" bestFit="1" customWidth="1"/>
    <col min="8" max="8" width="12" style="46" customWidth="1"/>
    <col min="9" max="9" width="11.54296875" style="46" bestFit="1" customWidth="1"/>
    <col min="10" max="10" width="11.54296875" style="46" customWidth="1"/>
    <col min="11" max="11" width="11.54296875" style="46" bestFit="1" customWidth="1"/>
    <col min="12" max="12" width="11.54296875" style="46" customWidth="1"/>
    <col min="13" max="13" width="12.54296875" style="46" bestFit="1" customWidth="1"/>
    <col min="14" max="14" width="11.54296875" style="46" bestFit="1" customWidth="1"/>
    <col min="15" max="15" width="11.54296875" style="46" customWidth="1"/>
    <col min="16" max="16" width="11.54296875" style="46" bestFit="1" customWidth="1"/>
    <col min="17" max="17" width="11.54296875" style="46" customWidth="1"/>
    <col min="18" max="18" width="13.90625" style="46" customWidth="1"/>
    <col min="19" max="19" width="11.54296875" style="46" bestFit="1" customWidth="1"/>
    <col min="20" max="20" width="11.54296875" style="46" customWidth="1"/>
    <col min="21" max="21" width="11.54296875" style="46" bestFit="1" customWidth="1"/>
    <col min="22" max="22" width="11.54296875" style="46" customWidth="1"/>
    <col min="23" max="23" width="11.54296875" style="46" bestFit="1" customWidth="1"/>
    <col min="24" max="16384" width="11.453125" style="46"/>
  </cols>
  <sheetData>
    <row r="1" spans="1:28" ht="14.5">
      <c r="B1" s="608" t="s">
        <v>54</v>
      </c>
    </row>
    <row r="2" spans="1:28" ht="14.5">
      <c r="C2"/>
      <c r="D2"/>
      <c r="E2"/>
      <c r="F2"/>
      <c r="G2"/>
      <c r="H2"/>
      <c r="I2"/>
      <c r="J2"/>
      <c r="K2"/>
      <c r="L2"/>
      <c r="M2"/>
      <c r="N2"/>
      <c r="O2"/>
      <c r="P2"/>
      <c r="Q2"/>
      <c r="R2"/>
    </row>
    <row r="3" spans="1:28" ht="15" customHeight="1" thickBot="1">
      <c r="A3" s="74"/>
      <c r="B3" s="74"/>
      <c r="C3" s="74"/>
      <c r="D3" s="74"/>
      <c r="E3" s="74"/>
      <c r="F3" s="74"/>
      <c r="G3" s="74"/>
      <c r="H3" s="74"/>
      <c r="I3" s="74"/>
      <c r="J3" s="74"/>
      <c r="K3" s="74"/>
      <c r="L3" s="74"/>
      <c r="M3" s="74"/>
      <c r="N3" s="74"/>
      <c r="O3"/>
      <c r="P3"/>
      <c r="Q3"/>
      <c r="R3"/>
      <c r="S3"/>
      <c r="T3"/>
      <c r="U3"/>
      <c r="V3"/>
      <c r="W3"/>
      <c r="X3"/>
      <c r="Y3"/>
      <c r="Z3"/>
      <c r="AA3"/>
      <c r="AB3"/>
    </row>
    <row r="4" spans="1:28" ht="14.4" customHeight="1">
      <c r="A4" s="74"/>
      <c r="B4" s="1990" t="s">
        <v>572</v>
      </c>
      <c r="C4" s="1991"/>
      <c r="D4" s="1992" t="s">
        <v>50</v>
      </c>
      <c r="E4" s="1992"/>
      <c r="F4" s="1993"/>
      <c r="G4" s="1992" t="s">
        <v>51</v>
      </c>
      <c r="H4" s="1992"/>
      <c r="I4" s="1994" t="s">
        <v>52</v>
      </c>
      <c r="J4" s="1993"/>
      <c r="K4" s="1643" t="s">
        <v>51</v>
      </c>
      <c r="L4" s="74"/>
      <c r="M4" s="74"/>
      <c r="N4" s="74"/>
      <c r="O4"/>
      <c r="P4"/>
      <c r="Q4"/>
      <c r="R4"/>
      <c r="S4"/>
      <c r="T4"/>
      <c r="U4"/>
      <c r="V4"/>
      <c r="W4"/>
      <c r="X4"/>
      <c r="Y4"/>
      <c r="Z4"/>
      <c r="AA4"/>
      <c r="AB4"/>
    </row>
    <row r="5" spans="1:28" ht="15" thickBot="1">
      <c r="A5" s="74"/>
      <c r="B5" s="1676" t="s">
        <v>164</v>
      </c>
      <c r="C5" s="1677"/>
      <c r="D5" s="1678" t="s">
        <v>789</v>
      </c>
      <c r="E5" s="1678" t="s">
        <v>636</v>
      </c>
      <c r="F5" s="1679" t="s">
        <v>790</v>
      </c>
      <c r="G5" s="875" t="s">
        <v>55</v>
      </c>
      <c r="H5" s="875" t="s">
        <v>56</v>
      </c>
      <c r="I5" s="1680">
        <v>44805</v>
      </c>
      <c r="J5" s="1681">
        <v>45170</v>
      </c>
      <c r="K5" s="876" t="s">
        <v>895</v>
      </c>
      <c r="L5" s="74"/>
      <c r="M5" s="74"/>
      <c r="N5" s="74"/>
      <c r="O5"/>
      <c r="P5"/>
      <c r="Q5"/>
      <c r="R5"/>
      <c r="S5"/>
      <c r="T5"/>
      <c r="U5"/>
      <c r="V5"/>
      <c r="W5"/>
      <c r="X5"/>
      <c r="Y5"/>
      <c r="Z5"/>
      <c r="AA5"/>
      <c r="AB5"/>
    </row>
    <row r="6" spans="1:28" ht="14.5">
      <c r="A6" s="74"/>
      <c r="B6" s="1988" t="s">
        <v>133</v>
      </c>
      <c r="C6" s="67" t="s">
        <v>872</v>
      </c>
      <c r="D6" s="1667">
        <v>885485.24406999908</v>
      </c>
      <c r="E6" s="1668">
        <v>945887.54886632087</v>
      </c>
      <c r="F6" s="1669">
        <v>923673.82612034515</v>
      </c>
      <c r="G6" s="1682">
        <v>-2.3484528126625232E-2</v>
      </c>
      <c r="H6" s="1682">
        <v>4.312729354451806E-2</v>
      </c>
      <c r="I6" s="1667">
        <v>2558691.5382599994</v>
      </c>
      <c r="J6" s="1669">
        <v>2823506.5337714045</v>
      </c>
      <c r="K6" s="1683">
        <v>0.10349625640747956</v>
      </c>
      <c r="L6" s="74"/>
      <c r="M6" s="74"/>
      <c r="N6" s="74"/>
      <c r="O6"/>
      <c r="P6"/>
      <c r="Q6"/>
      <c r="R6"/>
      <c r="S6"/>
      <c r="T6"/>
      <c r="U6"/>
      <c r="V6"/>
      <c r="W6"/>
      <c r="X6"/>
      <c r="Y6"/>
      <c r="Z6"/>
      <c r="AA6"/>
      <c r="AB6"/>
    </row>
    <row r="7" spans="1:28" s="623" customFormat="1" ht="14.5">
      <c r="A7" s="753"/>
      <c r="B7" s="1988"/>
      <c r="C7" s="67" t="s">
        <v>873</v>
      </c>
      <c r="D7" s="1670">
        <v>-496407.12106999982</v>
      </c>
      <c r="E7" s="1671">
        <v>-550427.33309357776</v>
      </c>
      <c r="F7" s="1672">
        <v>-505411.80927689892</v>
      </c>
      <c r="G7" s="1682">
        <v>-8.1782864167876973E-2</v>
      </c>
      <c r="H7" s="1682">
        <v>1.8139724078674768E-2</v>
      </c>
      <c r="I7" s="1670">
        <v>-1540848.9516799997</v>
      </c>
      <c r="J7" s="1672">
        <v>-1601004.9103309889</v>
      </c>
      <c r="K7" s="1683">
        <v>3.9040788901079961E-2</v>
      </c>
      <c r="L7" s="74"/>
      <c r="M7" s="74"/>
      <c r="N7" s="74"/>
      <c r="O7"/>
      <c r="P7"/>
      <c r="Q7"/>
      <c r="R7"/>
      <c r="S7"/>
      <c r="T7"/>
      <c r="U7"/>
      <c r="V7"/>
      <c r="W7"/>
      <c r="X7"/>
      <c r="Y7"/>
      <c r="Z7"/>
      <c r="AA7"/>
      <c r="AB7"/>
    </row>
    <row r="8" spans="1:28" ht="14.5">
      <c r="A8" s="74"/>
      <c r="B8" s="1988"/>
      <c r="C8" s="67" t="s">
        <v>874</v>
      </c>
      <c r="D8" s="1670">
        <v>-85318.122999999992</v>
      </c>
      <c r="E8" s="1671">
        <v>-98896.215772743104</v>
      </c>
      <c r="F8" s="1672">
        <v>-87362.016843447316</v>
      </c>
      <c r="G8" s="1682">
        <v>-0.11662932539097963</v>
      </c>
      <c r="H8" s="1682">
        <v>2.3956151068247528E-2</v>
      </c>
      <c r="I8" s="1670">
        <v>-313218.58658000006</v>
      </c>
      <c r="J8" s="1672">
        <v>-298696.6234404163</v>
      </c>
      <c r="K8" s="1683">
        <v>-4.6363669851612298E-2</v>
      </c>
      <c r="L8" s="74"/>
      <c r="M8" s="74"/>
      <c r="N8" s="74"/>
      <c r="O8"/>
      <c r="P8"/>
      <c r="Q8"/>
      <c r="R8"/>
      <c r="S8"/>
      <c r="T8"/>
      <c r="U8"/>
      <c r="V8"/>
      <c r="W8"/>
      <c r="X8"/>
      <c r="Y8"/>
      <c r="Z8"/>
      <c r="AA8"/>
      <c r="AB8"/>
    </row>
    <row r="9" spans="1:28" ht="15" thickBot="1">
      <c r="A9" s="74"/>
      <c r="B9" s="1989"/>
      <c r="C9" s="1684" t="s">
        <v>875</v>
      </c>
      <c r="D9" s="1673">
        <v>303759.9999999993</v>
      </c>
      <c r="E9" s="1674">
        <v>296564</v>
      </c>
      <c r="F9" s="1675">
        <v>330899.99999999895</v>
      </c>
      <c r="G9" s="1685">
        <v>0.11577939331813353</v>
      </c>
      <c r="H9" s="1685">
        <v>8.9346852778508401E-2</v>
      </c>
      <c r="I9" s="1673">
        <v>704623.99999999953</v>
      </c>
      <c r="J9" s="1675">
        <v>923804.9999999993</v>
      </c>
      <c r="K9" s="1686">
        <v>0.31106093462612672</v>
      </c>
      <c r="L9" s="74"/>
      <c r="M9" s="74"/>
      <c r="N9" s="74"/>
      <c r="O9"/>
      <c r="P9"/>
      <c r="Q9"/>
      <c r="R9"/>
      <c r="S9"/>
      <c r="T9"/>
      <c r="U9"/>
      <c r="V9"/>
      <c r="W9"/>
      <c r="X9"/>
      <c r="Y9"/>
      <c r="Z9"/>
      <c r="AA9"/>
      <c r="AB9"/>
    </row>
    <row r="10" spans="1:28" ht="14.5">
      <c r="A10" s="74"/>
      <c r="B10" s="1995" t="s">
        <v>274</v>
      </c>
      <c r="C10" s="1687" t="s">
        <v>872</v>
      </c>
      <c r="D10" s="1667">
        <v>397394.52957463497</v>
      </c>
      <c r="E10" s="1668">
        <v>426952.84745693376</v>
      </c>
      <c r="F10" s="1669">
        <v>404637.83399714372</v>
      </c>
      <c r="G10" s="1688">
        <v>-5.2265756260217754E-2</v>
      </c>
      <c r="H10" s="1688">
        <v>1.8226985736974972E-2</v>
      </c>
      <c r="I10" s="1667">
        <v>1232050.4354236892</v>
      </c>
      <c r="J10" s="1669">
        <v>1244926.5189255087</v>
      </c>
      <c r="K10" s="1689">
        <v>1.0450938639854928E-2</v>
      </c>
      <c r="L10" s="74"/>
      <c r="M10" s="74"/>
      <c r="N10" s="74"/>
      <c r="O10"/>
      <c r="P10"/>
      <c r="Q10"/>
      <c r="R10"/>
      <c r="S10"/>
      <c r="T10"/>
      <c r="U10"/>
      <c r="V10"/>
      <c r="W10"/>
      <c r="X10"/>
      <c r="Y10"/>
      <c r="Z10"/>
      <c r="AA10"/>
      <c r="AB10"/>
    </row>
    <row r="11" spans="1:28" ht="14.5">
      <c r="A11" s="74"/>
      <c r="B11" s="1988"/>
      <c r="C11" s="1690" t="s">
        <v>873</v>
      </c>
      <c r="D11" s="1670">
        <v>-241181.59843167019</v>
      </c>
      <c r="E11" s="1671">
        <v>-274128.84067476785</v>
      </c>
      <c r="F11" s="1672">
        <v>-256171.59528657817</v>
      </c>
      <c r="G11" s="1688">
        <v>-6.5506589324888037E-2</v>
      </c>
      <c r="H11" s="1688">
        <v>6.2152324026307645E-2</v>
      </c>
      <c r="I11" s="1670">
        <v>-698520.69815951947</v>
      </c>
      <c r="J11" s="1672">
        <v>-816356.72016549378</v>
      </c>
      <c r="K11" s="1689">
        <v>0.16869367266632432</v>
      </c>
      <c r="L11" s="74"/>
      <c r="M11" s="74"/>
      <c r="N11" s="74"/>
      <c r="O11"/>
      <c r="P11"/>
      <c r="Q11"/>
      <c r="R11"/>
      <c r="S11"/>
      <c r="T11"/>
      <c r="U11"/>
      <c r="V11"/>
      <c r="W11"/>
      <c r="X11"/>
      <c r="Y11"/>
      <c r="Z11"/>
      <c r="AA11"/>
      <c r="AB11"/>
    </row>
    <row r="12" spans="1:28" ht="14.5">
      <c r="A12" s="74"/>
      <c r="B12" s="1988"/>
      <c r="C12" s="1690" t="s">
        <v>874</v>
      </c>
      <c r="D12" s="1670">
        <v>-76890.160302996956</v>
      </c>
      <c r="E12" s="1671">
        <v>-69240.87205486685</v>
      </c>
      <c r="F12" s="1672">
        <v>-64312.856890900875</v>
      </c>
      <c r="G12" s="1688">
        <v>-7.1172055141954127E-2</v>
      </c>
      <c r="H12" s="1688">
        <v>-0.16357494070155884</v>
      </c>
      <c r="I12" s="1670">
        <v>-306168.11918665224</v>
      </c>
      <c r="J12" s="1672">
        <v>-214807.96026449837</v>
      </c>
      <c r="K12" s="1689">
        <v>-0.29839866791113251</v>
      </c>
      <c r="L12" s="74"/>
      <c r="M12" s="74"/>
      <c r="N12" s="74"/>
      <c r="O12"/>
      <c r="P12"/>
      <c r="Q12"/>
      <c r="R12"/>
      <c r="S12"/>
      <c r="T12"/>
      <c r="U12"/>
      <c r="V12"/>
      <c r="W12"/>
      <c r="X12"/>
      <c r="Y12"/>
      <c r="Z12"/>
      <c r="AA12"/>
      <c r="AB12"/>
    </row>
    <row r="13" spans="1:28" ht="15" thickBot="1">
      <c r="A13" s="74"/>
      <c r="B13" s="1989"/>
      <c r="C13" s="725" t="s">
        <v>875</v>
      </c>
      <c r="D13" s="1673">
        <v>79322.770839967823</v>
      </c>
      <c r="E13" s="1674">
        <v>83583.134727299053</v>
      </c>
      <c r="F13" s="1675">
        <v>84153.381819664675</v>
      </c>
      <c r="G13" s="1685">
        <v>6.8225138268159947E-3</v>
      </c>
      <c r="H13" s="1685">
        <v>6.0898162388231716E-2</v>
      </c>
      <c r="I13" s="1673">
        <v>227361.61807751749</v>
      </c>
      <c r="J13" s="1675">
        <v>213761.83849551657</v>
      </c>
      <c r="K13" s="1686">
        <v>-5.9815635097055661E-2</v>
      </c>
      <c r="L13" s="74"/>
      <c r="M13" s="74"/>
      <c r="N13" s="74"/>
      <c r="O13"/>
      <c r="P13"/>
      <c r="Q13"/>
      <c r="R13"/>
      <c r="S13"/>
      <c r="T13"/>
      <c r="U13"/>
      <c r="V13"/>
      <c r="W13"/>
      <c r="X13"/>
      <c r="Y13"/>
      <c r="Z13"/>
      <c r="AA13"/>
      <c r="AB13"/>
    </row>
    <row r="14" spans="1:28" ht="14.5">
      <c r="A14" s="74"/>
      <c r="B14" s="1995" t="s">
        <v>674</v>
      </c>
      <c r="C14" s="1687" t="s">
        <v>872</v>
      </c>
      <c r="D14" s="1667">
        <v>480137.15352564794</v>
      </c>
      <c r="E14" s="1668">
        <v>491425.69404116191</v>
      </c>
      <c r="F14" s="1669">
        <v>487115.78388162819</v>
      </c>
      <c r="G14" s="1688">
        <v>-8.7702173732347177E-3</v>
      </c>
      <c r="H14" s="1688">
        <v>1.4534660158532104E-2</v>
      </c>
      <c r="I14" s="1667">
        <v>1284964.0339987755</v>
      </c>
      <c r="J14" s="1669">
        <v>1498286.4940302284</v>
      </c>
      <c r="K14" s="1689">
        <v>0.16601434311558022</v>
      </c>
      <c r="L14" s="74"/>
      <c r="M14" s="74"/>
      <c r="N14" s="74"/>
      <c r="O14"/>
      <c r="P14"/>
      <c r="Q14"/>
      <c r="R14"/>
      <c r="S14"/>
      <c r="T14"/>
      <c r="U14"/>
      <c r="V14"/>
      <c r="W14"/>
      <c r="X14"/>
      <c r="Y14"/>
      <c r="Z14"/>
      <c r="AA14"/>
      <c r="AB14"/>
    </row>
    <row r="15" spans="1:28" ht="14.5">
      <c r="A15" s="74"/>
      <c r="B15" s="1988"/>
      <c r="C15" s="1690" t="s">
        <v>873</v>
      </c>
      <c r="D15" s="1670">
        <v>-254322.42492134823</v>
      </c>
      <c r="E15" s="1671">
        <v>-270662.71798962622</v>
      </c>
      <c r="F15" s="1672">
        <v>-243253.25588781328</v>
      </c>
      <c r="G15" s="1688">
        <v>-0.10126796296660064</v>
      </c>
      <c r="H15" s="1688">
        <v>-4.3524156538528577E-2</v>
      </c>
      <c r="I15" s="1670">
        <v>-839825.35463808815</v>
      </c>
      <c r="J15" s="1672">
        <v>-771169.12303201295</v>
      </c>
      <c r="K15" s="1689">
        <v>-8.1750605916942942E-2</v>
      </c>
      <c r="L15" s="74"/>
      <c r="M15" s="74"/>
      <c r="N15" s="74"/>
      <c r="O15"/>
      <c r="P15"/>
      <c r="Q15"/>
      <c r="R15"/>
      <c r="S15"/>
      <c r="T15"/>
      <c r="U15"/>
      <c r="V15"/>
      <c r="W15"/>
      <c r="X15"/>
      <c r="Y15"/>
      <c r="Z15"/>
      <c r="AA15"/>
      <c r="AB15"/>
    </row>
    <row r="16" spans="1:28" ht="14.5">
      <c r="A16" s="74"/>
      <c r="B16" s="1988"/>
      <c r="C16" s="1690" t="s">
        <v>874</v>
      </c>
      <c r="D16" s="1670">
        <v>-14023.743948246694</v>
      </c>
      <c r="E16" s="1671">
        <v>-23967.716851212659</v>
      </c>
      <c r="F16" s="1672">
        <v>-17270.16121431439</v>
      </c>
      <c r="G16" s="1688">
        <v>-0.27944070261157988</v>
      </c>
      <c r="H16" s="1688">
        <v>0.23149433404148656</v>
      </c>
      <c r="I16" s="1670">
        <v>-6904.3761892820939</v>
      </c>
      <c r="J16" s="1672">
        <v>-68415.62603110839</v>
      </c>
      <c r="K16" s="1689">
        <v>8.909023517187892</v>
      </c>
      <c r="L16" s="74"/>
      <c r="M16" s="74"/>
      <c r="N16" s="74"/>
      <c r="O16"/>
      <c r="P16"/>
      <c r="Q16"/>
      <c r="R16"/>
      <c r="S16"/>
      <c r="T16"/>
      <c r="U16"/>
      <c r="V16"/>
      <c r="W16"/>
      <c r="X16"/>
      <c r="Y16"/>
      <c r="Z16"/>
      <c r="AA16"/>
      <c r="AB16"/>
    </row>
    <row r="17" spans="1:28" ht="15" thickBot="1">
      <c r="A17" s="74"/>
      <c r="B17" s="1989"/>
      <c r="C17" s="725" t="s">
        <v>875</v>
      </c>
      <c r="D17" s="1673">
        <v>211790.98465605301</v>
      </c>
      <c r="E17" s="1674">
        <v>196795.25920032302</v>
      </c>
      <c r="F17" s="1675">
        <v>226592.3667795005</v>
      </c>
      <c r="G17" s="1685">
        <v>0.15141171438914708</v>
      </c>
      <c r="H17" s="1685">
        <v>6.9886743042839261E-2</v>
      </c>
      <c r="I17" s="1673">
        <v>438234.30317140528</v>
      </c>
      <c r="J17" s="1675">
        <v>658701.74496710696</v>
      </c>
      <c r="K17" s="1686">
        <v>0.50308120610419427</v>
      </c>
      <c r="L17" s="74"/>
      <c r="M17" s="74"/>
      <c r="N17" s="74"/>
      <c r="O17"/>
      <c r="P17"/>
      <c r="Q17"/>
      <c r="R17"/>
      <c r="S17"/>
      <c r="T17"/>
      <c r="U17"/>
      <c r="V17"/>
      <c r="W17"/>
      <c r="X17"/>
      <c r="Y17"/>
      <c r="Z17"/>
      <c r="AA17"/>
      <c r="AB17"/>
    </row>
    <row r="18" spans="1:28" ht="14.5">
      <c r="A18" s="74"/>
      <c r="B18" s="1988" t="s">
        <v>573</v>
      </c>
      <c r="C18" s="1690" t="s">
        <v>872</v>
      </c>
      <c r="D18" s="1667">
        <v>18886.321430000004</v>
      </c>
      <c r="E18" s="1668">
        <v>29578.419349591499</v>
      </c>
      <c r="F18" s="1669">
        <v>33904.355704728303</v>
      </c>
      <c r="G18" s="1688">
        <v>0.14625312813399372</v>
      </c>
      <c r="H18" s="1688">
        <v>0.79518048712614209</v>
      </c>
      <c r="I18" s="1667">
        <v>54664.022980000002</v>
      </c>
      <c r="J18" s="1669">
        <v>86491.298661828303</v>
      </c>
      <c r="K18" s="1689">
        <v>0.58223441939999532</v>
      </c>
      <c r="L18" s="74"/>
      <c r="M18" s="74"/>
      <c r="N18" s="74"/>
      <c r="O18"/>
      <c r="P18"/>
      <c r="Q18"/>
      <c r="R18"/>
      <c r="S18"/>
      <c r="T18"/>
      <c r="U18"/>
      <c r="V18"/>
      <c r="W18"/>
      <c r="X18"/>
      <c r="Y18"/>
      <c r="Z18"/>
      <c r="AA18"/>
      <c r="AB18"/>
    </row>
    <row r="19" spans="1:28" ht="14.5">
      <c r="A19" s="74"/>
      <c r="B19" s="1988"/>
      <c r="C19" s="1690" t="s">
        <v>873</v>
      </c>
      <c r="D19" s="1670">
        <v>-4644.3283499999998</v>
      </c>
      <c r="E19" s="1671">
        <v>-10230.7977309777</v>
      </c>
      <c r="F19" s="1672">
        <v>-11261.185256898902</v>
      </c>
      <c r="G19" s="1682">
        <v>0.10071428963953659</v>
      </c>
      <c r="H19" s="1682">
        <v>1.4247177219713378</v>
      </c>
      <c r="I19" s="1670">
        <v>-14562.329055089118</v>
      </c>
      <c r="J19" s="1672">
        <v>-27722.48483381961</v>
      </c>
      <c r="K19" s="1683">
        <v>0.90371229278955167</v>
      </c>
      <c r="L19" s="74"/>
      <c r="M19" s="74"/>
      <c r="N19" s="74"/>
      <c r="O19"/>
      <c r="P19"/>
      <c r="Q19"/>
      <c r="R19"/>
      <c r="S19"/>
      <c r="T19"/>
      <c r="U19"/>
      <c r="V19"/>
      <c r="W19"/>
      <c r="X19"/>
      <c r="Y19"/>
      <c r="Z19"/>
      <c r="AA19"/>
      <c r="AB19"/>
    </row>
    <row r="20" spans="1:28" ht="14.5">
      <c r="A20" s="74"/>
      <c r="B20" s="1988"/>
      <c r="C20" s="1690" t="s">
        <v>874</v>
      </c>
      <c r="D20" s="1670">
        <v>-4996.6980399999993</v>
      </c>
      <c r="E20" s="1671">
        <v>-7588.5740907036998</v>
      </c>
      <c r="F20" s="1672">
        <v>-7633.5071244522987</v>
      </c>
      <c r="G20" s="1682">
        <v>5.9211431833608502E-3</v>
      </c>
      <c r="H20" s="1682">
        <v>0.52771031255919154</v>
      </c>
      <c r="I20" s="1670">
        <v>-13253.992867567415</v>
      </c>
      <c r="J20" s="1672">
        <v>-20882.287665144398</v>
      </c>
      <c r="K20" s="1683">
        <v>0.57554692188219436</v>
      </c>
      <c r="L20" s="74"/>
      <c r="M20" s="74"/>
      <c r="N20" s="74"/>
      <c r="O20"/>
      <c r="P20"/>
      <c r="Q20"/>
      <c r="R20"/>
      <c r="S20"/>
      <c r="T20"/>
      <c r="U20"/>
      <c r="V20"/>
      <c r="W20"/>
      <c r="X20"/>
      <c r="Y20"/>
      <c r="Z20"/>
      <c r="AA20"/>
      <c r="AB20"/>
    </row>
    <row r="21" spans="1:28" ht="15" thickBot="1">
      <c r="A21" s="74"/>
      <c r="B21" s="1989"/>
      <c r="C21" s="725" t="s">
        <v>875</v>
      </c>
      <c r="D21" s="1673">
        <v>9245.2950400000045</v>
      </c>
      <c r="E21" s="1674">
        <v>11759.047527910097</v>
      </c>
      <c r="F21" s="1675">
        <v>15009.663323377103</v>
      </c>
      <c r="G21" s="1691">
        <v>0.27643529697041103</v>
      </c>
      <c r="H21" s="1691">
        <v>0.62349208526471156</v>
      </c>
      <c r="I21" s="1673">
        <v>26847.701057343467</v>
      </c>
      <c r="J21" s="1675">
        <v>37886.526162864291</v>
      </c>
      <c r="K21" s="1692">
        <v>0.41116463126370556</v>
      </c>
      <c r="L21" s="74"/>
      <c r="M21" s="74"/>
      <c r="N21" s="74"/>
      <c r="O21"/>
      <c r="P21"/>
      <c r="Q21"/>
      <c r="R21"/>
      <c r="S21"/>
      <c r="T21"/>
      <c r="U21"/>
      <c r="V21"/>
      <c r="W21"/>
      <c r="X21"/>
      <c r="Y21"/>
      <c r="Z21"/>
      <c r="AA21"/>
      <c r="AB21"/>
    </row>
    <row r="22" spans="1:28" ht="14.5">
      <c r="A22" s="74"/>
      <c r="B22" s="74"/>
      <c r="C22" s="74"/>
      <c r="D22" s="74"/>
      <c r="E22" s="74"/>
      <c r="F22" s="74"/>
      <c r="G22" s="74"/>
      <c r="H22" s="74"/>
      <c r="I22" s="74"/>
      <c r="J22" s="74"/>
      <c r="K22" s="74"/>
      <c r="L22" s="74"/>
      <c r="M22" s="74"/>
      <c r="N22" s="74"/>
      <c r="O22"/>
      <c r="P22"/>
      <c r="Q22"/>
      <c r="R22"/>
      <c r="S22"/>
      <c r="T22"/>
      <c r="U22"/>
      <c r="V22"/>
      <c r="W22"/>
      <c r="X22"/>
      <c r="Y22"/>
      <c r="Z22"/>
      <c r="AA22"/>
      <c r="AB22"/>
    </row>
    <row r="23" spans="1:28" ht="14.5">
      <c r="A23" s="74"/>
      <c r="B23" s="74"/>
      <c r="C23" s="74"/>
      <c r="D23" s="74"/>
      <c r="E23" s="74"/>
      <c r="F23" s="74"/>
      <c r="G23" s="74"/>
      <c r="H23" s="74"/>
      <c r="I23" s="74"/>
      <c r="J23" s="74"/>
      <c r="K23" s="74"/>
      <c r="L23" s="74"/>
      <c r="M23" s="74"/>
      <c r="N23" s="74"/>
      <c r="O23"/>
      <c r="P23"/>
      <c r="Q23"/>
      <c r="R23"/>
      <c r="S23"/>
      <c r="T23"/>
      <c r="U23"/>
      <c r="V23"/>
      <c r="W23"/>
      <c r="X23"/>
      <c r="Y23"/>
      <c r="Z23"/>
      <c r="AA23"/>
      <c r="AB23"/>
    </row>
    <row r="24" spans="1:28" ht="14.5">
      <c r="A24" s="74"/>
      <c r="B24" s="74"/>
      <c r="C24" s="74"/>
      <c r="D24" s="74"/>
      <c r="E24" s="74"/>
      <c r="F24" s="74"/>
      <c r="G24" s="74"/>
      <c r="H24" s="74"/>
      <c r="I24" s="74"/>
      <c r="J24" s="74"/>
      <c r="K24" s="74"/>
      <c r="L24" s="74"/>
      <c r="M24" s="74"/>
      <c r="N24" s="74"/>
      <c r="O24"/>
      <c r="P24"/>
      <c r="Q24"/>
      <c r="R24"/>
      <c r="S24"/>
      <c r="T24"/>
      <c r="U24"/>
      <c r="V24"/>
      <c r="W24"/>
      <c r="X24"/>
      <c r="Y24"/>
      <c r="Z24"/>
      <c r="AA24"/>
      <c r="AB24"/>
    </row>
    <row r="25" spans="1:28" ht="14.5">
      <c r="A25" s="74"/>
      <c r="B25" s="74"/>
      <c r="C25" s="74"/>
      <c r="D25" s="74"/>
      <c r="E25" s="74"/>
      <c r="F25" s="74"/>
      <c r="G25" s="74"/>
      <c r="H25" s="74"/>
      <c r="I25" s="74"/>
      <c r="J25" s="74"/>
      <c r="K25" s="74"/>
      <c r="L25" s="74"/>
      <c r="M25" s="74"/>
      <c r="N25" s="74"/>
      <c r="O25"/>
      <c r="P25"/>
      <c r="Q25"/>
      <c r="R25"/>
      <c r="S25"/>
      <c r="T25"/>
      <c r="U25"/>
      <c r="V25"/>
      <c r="W25"/>
      <c r="X25"/>
      <c r="Y25"/>
      <c r="Z25"/>
      <c r="AA25"/>
      <c r="AB25"/>
    </row>
    <row r="26" spans="1:28" ht="14.5">
      <c r="A26" s="74"/>
      <c r="B26" s="74"/>
      <c r="C26" s="74"/>
      <c r="D26" s="74"/>
      <c r="E26" s="74"/>
      <c r="F26" s="74"/>
      <c r="G26" s="74"/>
      <c r="H26" s="74"/>
      <c r="I26" s="74"/>
      <c r="J26" s="74"/>
      <c r="K26" s="74"/>
      <c r="L26" s="74"/>
      <c r="M26" s="74"/>
      <c r="N26" s="74"/>
      <c r="O26"/>
      <c r="P26"/>
      <c r="Q26"/>
      <c r="R26"/>
      <c r="S26"/>
      <c r="T26"/>
      <c r="U26"/>
      <c r="V26"/>
      <c r="W26"/>
      <c r="X26"/>
      <c r="Y26"/>
      <c r="Z26"/>
      <c r="AA26"/>
      <c r="AB26"/>
    </row>
    <row r="27" spans="1:28" ht="14.5">
      <c r="A27" s="74"/>
      <c r="B27" s="74"/>
      <c r="C27" s="74"/>
      <c r="D27" s="74"/>
      <c r="E27" s="74"/>
      <c r="F27" s="74"/>
      <c r="G27" s="74"/>
      <c r="H27" s="74"/>
      <c r="I27" s="74"/>
      <c r="J27" s="74"/>
      <c r="K27" s="74"/>
      <c r="L27" s="74"/>
      <c r="M27" s="74"/>
      <c r="N27" s="74"/>
      <c r="O27"/>
      <c r="P27"/>
      <c r="Q27"/>
      <c r="R27"/>
      <c r="S27"/>
      <c r="T27"/>
      <c r="U27"/>
      <c r="V27"/>
      <c r="W27"/>
      <c r="X27"/>
      <c r="Y27"/>
      <c r="Z27"/>
      <c r="AA27"/>
      <c r="AB27"/>
    </row>
    <row r="28" spans="1:28" ht="14.5">
      <c r="A28" s="74"/>
      <c r="B28" s="74"/>
      <c r="C28" s="74"/>
      <c r="D28" s="74"/>
      <c r="E28" s="74"/>
      <c r="F28" s="74"/>
      <c r="G28" s="74"/>
      <c r="H28" s="74"/>
      <c r="I28" s="74"/>
      <c r="J28" s="74"/>
      <c r="K28" s="74"/>
      <c r="L28" s="74"/>
      <c r="M28" s="74"/>
      <c r="N28" s="74"/>
      <c r="O28"/>
      <c r="P28"/>
      <c r="Q28"/>
      <c r="R28"/>
      <c r="S28"/>
      <c r="T28"/>
      <c r="U28"/>
      <c r="V28"/>
      <c r="W28"/>
      <c r="X28"/>
      <c r="Y28"/>
      <c r="Z28"/>
      <c r="AA28"/>
      <c r="AB28"/>
    </row>
    <row r="29" spans="1:28" ht="14.5">
      <c r="A29" s="74"/>
      <c r="B29" s="74"/>
      <c r="C29" s="74"/>
      <c r="D29" s="74"/>
      <c r="E29" s="74"/>
      <c r="F29" s="74"/>
      <c r="G29" s="74"/>
      <c r="H29" s="74"/>
      <c r="I29" s="74"/>
      <c r="J29" s="74"/>
      <c r="K29" s="74"/>
      <c r="L29" s="74"/>
      <c r="M29" s="74"/>
      <c r="N29" s="74"/>
      <c r="O29"/>
      <c r="P29"/>
      <c r="Q29"/>
      <c r="R29"/>
      <c r="S29"/>
      <c r="T29"/>
      <c r="U29"/>
      <c r="V29"/>
      <c r="W29"/>
      <c r="X29"/>
      <c r="Y29"/>
      <c r="Z29"/>
      <c r="AA29"/>
      <c r="AB29"/>
    </row>
    <row r="30" spans="1:28" ht="14.5">
      <c r="B30"/>
      <c r="C30"/>
      <c r="D30"/>
      <c r="E30"/>
      <c r="F30"/>
      <c r="G30"/>
      <c r="H30"/>
      <c r="I30"/>
      <c r="J30"/>
      <c r="K30"/>
      <c r="L30"/>
      <c r="M30"/>
      <c r="N30"/>
      <c r="O30"/>
      <c r="P30"/>
      <c r="Q30"/>
      <c r="R30"/>
      <c r="S30"/>
      <c r="T30"/>
      <c r="U30"/>
      <c r="V30"/>
      <c r="W30"/>
      <c r="X30"/>
      <c r="Y30"/>
      <c r="Z30"/>
      <c r="AA30"/>
      <c r="AB30"/>
    </row>
    <row r="31" spans="1:28" ht="14.5">
      <c r="B31"/>
      <c r="C31"/>
      <c r="D31"/>
      <c r="E31"/>
      <c r="F31"/>
      <c r="G31"/>
      <c r="H31"/>
      <c r="I31"/>
      <c r="J31"/>
      <c r="K31"/>
      <c r="L31"/>
      <c r="M31"/>
      <c r="N31"/>
      <c r="O31"/>
      <c r="P31"/>
      <c r="Q31"/>
      <c r="R31"/>
      <c r="S31"/>
      <c r="T31"/>
      <c r="U31"/>
      <c r="V31"/>
      <c r="W31"/>
      <c r="X31"/>
      <c r="Y31"/>
      <c r="Z31"/>
      <c r="AA31"/>
      <c r="AB31"/>
    </row>
    <row r="32" spans="1:28" ht="14.5">
      <c r="B32"/>
      <c r="C32"/>
      <c r="D32"/>
      <c r="E32"/>
      <c r="F32"/>
      <c r="G32"/>
      <c r="H32"/>
      <c r="I32"/>
      <c r="J32"/>
      <c r="K32"/>
      <c r="L32"/>
      <c r="M32"/>
      <c r="N32"/>
      <c r="O32"/>
      <c r="P32"/>
      <c r="Q32"/>
      <c r="R32"/>
      <c r="S32"/>
      <c r="T32"/>
      <c r="U32"/>
      <c r="V32"/>
      <c r="W32"/>
      <c r="X32"/>
      <c r="Y32"/>
      <c r="Z32"/>
      <c r="AA32"/>
      <c r="AB32"/>
    </row>
  </sheetData>
  <mergeCells count="8">
    <mergeCell ref="B18:B21"/>
    <mergeCell ref="B4:C4"/>
    <mergeCell ref="D4:F4"/>
    <mergeCell ref="G4:H4"/>
    <mergeCell ref="I4:J4"/>
    <mergeCell ref="B6:B9"/>
    <mergeCell ref="B10:B13"/>
    <mergeCell ref="B14:B17"/>
  </mergeCells>
  <hyperlinks>
    <hyperlink ref="B1" location="Índice!A1" display="Volver al índice" xr:uid="{1AD50B87-4BCE-4216-ABB0-5C362772EB8F}"/>
  </hyperlink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M35"/>
  <sheetViews>
    <sheetView showGridLines="0" zoomScale="90" zoomScaleNormal="90" workbookViewId="0">
      <pane xSplit="2" topLeftCell="C1" activePane="topRight" state="frozen"/>
      <selection activeCell="N35" sqref="N35"/>
      <selection pane="topRight" activeCell="E15" sqref="E15:E32"/>
    </sheetView>
  </sheetViews>
  <sheetFormatPr baseColWidth="10" defaultColWidth="11.453125" defaultRowHeight="14.5"/>
  <cols>
    <col min="2" max="2" width="61.453125" style="46" customWidth="1"/>
    <col min="3" max="3" width="13.90625" style="46" customWidth="1"/>
    <col min="4" max="5" width="12" style="46" bestFit="1" customWidth="1"/>
    <col min="6" max="6" width="11.453125" style="46"/>
    <col min="7" max="7" width="11.453125" style="46" customWidth="1"/>
    <col min="8" max="8" width="11.453125" customWidth="1"/>
    <col min="9" max="9" width="13.08984375" customWidth="1"/>
    <col min="10" max="10" width="16.90625" customWidth="1"/>
  </cols>
  <sheetData>
    <row r="1" spans="1:10">
      <c r="A1" s="608" t="s">
        <v>54</v>
      </c>
    </row>
    <row r="2" spans="1:10" ht="15" thickBot="1"/>
    <row r="3" spans="1:10">
      <c r="B3" s="169" t="s">
        <v>275</v>
      </c>
      <c r="C3" s="1987" t="s">
        <v>50</v>
      </c>
      <c r="D3" s="1987"/>
      <c r="E3" s="1986"/>
      <c r="F3" s="1987" t="s">
        <v>51</v>
      </c>
      <c r="G3" s="1986"/>
      <c r="H3" s="1975" t="s">
        <v>52</v>
      </c>
      <c r="I3" s="1986"/>
      <c r="J3" s="94" t="s">
        <v>51</v>
      </c>
    </row>
    <row r="4" spans="1:10" ht="15" thickBot="1">
      <c r="B4" s="110" t="s">
        <v>164</v>
      </c>
      <c r="C4" s="111" t="s">
        <v>789</v>
      </c>
      <c r="D4" s="111" t="s">
        <v>636</v>
      </c>
      <c r="E4" s="112" t="s">
        <v>790</v>
      </c>
      <c r="F4" s="113" t="s">
        <v>55</v>
      </c>
      <c r="G4" s="109" t="s">
        <v>56</v>
      </c>
      <c r="H4" s="114" t="s">
        <v>794</v>
      </c>
      <c r="I4" s="115" t="s">
        <v>795</v>
      </c>
      <c r="J4" s="116" t="s">
        <v>796</v>
      </c>
    </row>
    <row r="5" spans="1:10">
      <c r="B5" s="117" t="s">
        <v>276</v>
      </c>
      <c r="C5" s="398">
        <v>984336</v>
      </c>
      <c r="D5" s="399">
        <v>1054735</v>
      </c>
      <c r="E5" s="400">
        <v>1061402</v>
      </c>
      <c r="F5" s="118">
        <v>6.3210190237357189E-3</v>
      </c>
      <c r="G5" s="119">
        <v>7.8292371710472874E-2</v>
      </c>
      <c r="H5" s="398">
        <v>2866013</v>
      </c>
      <c r="I5" s="399">
        <v>3145695</v>
      </c>
      <c r="J5" s="878">
        <v>9.7585740190292203E-2</v>
      </c>
    </row>
    <row r="6" spans="1:10">
      <c r="B6" s="117" t="s">
        <v>277</v>
      </c>
      <c r="C6" s="405">
        <v>869873</v>
      </c>
      <c r="D6" s="406">
        <v>871046</v>
      </c>
      <c r="E6" s="407">
        <v>1007894</v>
      </c>
      <c r="F6" s="118">
        <v>0.1571076613634641</v>
      </c>
      <c r="G6" s="119">
        <v>0.15866798946512883</v>
      </c>
      <c r="H6" s="405">
        <v>2385038</v>
      </c>
      <c r="I6" s="406">
        <v>2714000</v>
      </c>
      <c r="J6" s="298">
        <v>0.13792736216362167</v>
      </c>
    </row>
    <row r="7" spans="1:10">
      <c r="B7" s="117" t="s">
        <v>278</v>
      </c>
      <c r="C7" s="405">
        <v>162009</v>
      </c>
      <c r="D7" s="406">
        <v>160549</v>
      </c>
      <c r="E7" s="407">
        <v>159761</v>
      </c>
      <c r="F7" s="118">
        <v>-4.9081588798435272E-3</v>
      </c>
      <c r="G7" s="119">
        <v>-1.3875772333635794E-2</v>
      </c>
      <c r="H7" s="405">
        <v>470795</v>
      </c>
      <c r="I7" s="406">
        <v>481389</v>
      </c>
      <c r="J7" s="298">
        <v>2.2502363024246241E-2</v>
      </c>
    </row>
    <row r="8" spans="1:10" ht="15" thickBot="1">
      <c r="B8" s="117" t="s">
        <v>279</v>
      </c>
      <c r="C8" s="405">
        <v>9999</v>
      </c>
      <c r="D8" s="406">
        <v>16742</v>
      </c>
      <c r="E8" s="407">
        <v>14634</v>
      </c>
      <c r="F8" s="118">
        <v>-0.1259108828097002</v>
      </c>
      <c r="G8" s="119">
        <v>0.46354635463546345</v>
      </c>
      <c r="H8" s="405">
        <v>28019</v>
      </c>
      <c r="I8" s="406">
        <v>43988</v>
      </c>
      <c r="J8" s="298">
        <v>0.56993468717655871</v>
      </c>
    </row>
    <row r="9" spans="1:10" ht="15" thickBot="1">
      <c r="B9" s="1589" t="s">
        <v>280</v>
      </c>
      <c r="C9" s="626">
        <v>2026217</v>
      </c>
      <c r="D9" s="627">
        <v>2103072</v>
      </c>
      <c r="E9" s="628">
        <v>2243691</v>
      </c>
      <c r="F9" s="1590">
        <v>6.6863616652211633E-2</v>
      </c>
      <c r="G9" s="1591">
        <v>0.10733006385791843</v>
      </c>
      <c r="H9" s="626">
        <v>5749865</v>
      </c>
      <c r="I9" s="627">
        <v>6385072</v>
      </c>
      <c r="J9" s="1592">
        <v>0.11047337633144427</v>
      </c>
    </row>
    <row r="10" spans="1:10">
      <c r="B10" s="1999"/>
      <c r="C10" s="2000"/>
      <c r="D10" s="2000"/>
      <c r="E10" s="2000"/>
      <c r="F10" s="1999"/>
      <c r="G10" s="1999"/>
      <c r="H10" s="1999"/>
      <c r="I10" s="1999"/>
      <c r="J10" s="1999"/>
    </row>
    <row r="11" spans="1:10">
      <c r="B11"/>
      <c r="C11"/>
      <c r="D11"/>
      <c r="E11"/>
      <c r="F11"/>
      <c r="G11"/>
    </row>
    <row r="12" spans="1:10" ht="15" thickBot="1">
      <c r="B12"/>
      <c r="C12"/>
      <c r="D12"/>
      <c r="E12"/>
      <c r="F12"/>
      <c r="G12"/>
    </row>
    <row r="13" spans="1:10">
      <c r="B13" s="158" t="s">
        <v>281</v>
      </c>
      <c r="C13" s="1996" t="s">
        <v>50</v>
      </c>
      <c r="D13" s="1996"/>
      <c r="E13" s="1996"/>
      <c r="F13" s="1997" t="s">
        <v>51</v>
      </c>
      <c r="G13" s="1998"/>
      <c r="H13" s="1996" t="s">
        <v>52</v>
      </c>
      <c r="I13" s="1998"/>
      <c r="J13" s="145" t="s">
        <v>241</v>
      </c>
    </row>
    <row r="14" spans="1:10" ht="15" thickBot="1">
      <c r="B14" s="159" t="s">
        <v>164</v>
      </c>
      <c r="C14" s="882" t="s">
        <v>789</v>
      </c>
      <c r="D14" s="882" t="s">
        <v>636</v>
      </c>
      <c r="E14" s="883" t="s">
        <v>790</v>
      </c>
      <c r="F14" s="113" t="s">
        <v>55</v>
      </c>
      <c r="G14" s="109" t="s">
        <v>56</v>
      </c>
      <c r="H14" s="114" t="s">
        <v>794</v>
      </c>
      <c r="I14" s="115" t="s">
        <v>795</v>
      </c>
      <c r="J14" s="116" t="s">
        <v>796</v>
      </c>
    </row>
    <row r="15" spans="1:10">
      <c r="B15" s="146" t="s">
        <v>282</v>
      </c>
      <c r="C15" s="398">
        <v>240603</v>
      </c>
      <c r="D15" s="399">
        <v>256348</v>
      </c>
      <c r="E15" s="400">
        <v>271304</v>
      </c>
      <c r="F15" s="879">
        <v>5.8342565574921679E-2</v>
      </c>
      <c r="G15" s="147">
        <v>0.12760023773602147</v>
      </c>
      <c r="H15" s="398">
        <v>645517</v>
      </c>
      <c r="I15" s="399">
        <v>768584</v>
      </c>
      <c r="J15" s="120">
        <v>0.19064873581950592</v>
      </c>
    </row>
    <row r="16" spans="1:10">
      <c r="B16" s="121" t="s">
        <v>283</v>
      </c>
      <c r="C16" s="405">
        <v>173517</v>
      </c>
      <c r="D16" s="406">
        <v>174021</v>
      </c>
      <c r="E16" s="407">
        <v>171902</v>
      </c>
      <c r="F16" s="880">
        <v>-1.2176691318863786E-2</v>
      </c>
      <c r="G16" s="148">
        <v>-9.307445379991619E-3</v>
      </c>
      <c r="H16" s="405">
        <v>439880</v>
      </c>
      <c r="I16" s="406">
        <v>481690</v>
      </c>
      <c r="J16" s="120">
        <v>9.5048649631717774E-2</v>
      </c>
    </row>
    <row r="17" spans="2:10">
      <c r="B17" s="121" t="s">
        <v>284</v>
      </c>
      <c r="C17" s="405">
        <v>45461</v>
      </c>
      <c r="D17" s="406">
        <v>20557</v>
      </c>
      <c r="E17" s="407">
        <v>65606.149999999994</v>
      </c>
      <c r="F17" s="880">
        <v>2.1914262781534268</v>
      </c>
      <c r="G17" s="148">
        <v>0.44313037548668066</v>
      </c>
      <c r="H17" s="405">
        <v>186100</v>
      </c>
      <c r="I17" s="406">
        <v>171236.15</v>
      </c>
      <c r="J17" s="120">
        <v>-7.9870231058570718E-2</v>
      </c>
    </row>
    <row r="18" spans="2:10">
      <c r="B18" s="121" t="s">
        <v>285</v>
      </c>
      <c r="C18" s="405">
        <v>73297</v>
      </c>
      <c r="D18" s="406">
        <v>67017</v>
      </c>
      <c r="E18" s="407">
        <v>112480</v>
      </c>
      <c r="F18" s="880">
        <v>0.67838011250876651</v>
      </c>
      <c r="G18" s="148">
        <v>0.53457849570923766</v>
      </c>
      <c r="H18" s="405">
        <v>194229</v>
      </c>
      <c r="I18" s="406">
        <v>231375</v>
      </c>
      <c r="J18" s="120">
        <v>0.19124847473858186</v>
      </c>
    </row>
    <row r="19" spans="2:10">
      <c r="B19" s="121" t="s">
        <v>286</v>
      </c>
      <c r="C19" s="405">
        <v>73494</v>
      </c>
      <c r="D19" s="406">
        <v>57437</v>
      </c>
      <c r="E19" s="407">
        <v>57518</v>
      </c>
      <c r="F19" s="880">
        <v>1.4102407855562937E-3</v>
      </c>
      <c r="G19" s="148">
        <v>-0.21737828938416737</v>
      </c>
      <c r="H19" s="405">
        <v>161510</v>
      </c>
      <c r="I19" s="406">
        <v>165991</v>
      </c>
      <c r="J19" s="120">
        <v>2.774441211070533E-2</v>
      </c>
    </row>
    <row r="20" spans="2:10">
      <c r="B20" s="121" t="s">
        <v>287</v>
      </c>
      <c r="C20" s="405">
        <v>30940</v>
      </c>
      <c r="D20" s="406">
        <v>37555</v>
      </c>
      <c r="E20" s="407">
        <v>44084</v>
      </c>
      <c r="F20" s="880">
        <v>0.17385168419651187</v>
      </c>
      <c r="G20" s="148">
        <v>0.42482223658694251</v>
      </c>
      <c r="H20" s="405">
        <v>100026</v>
      </c>
      <c r="I20" s="406">
        <v>107429</v>
      </c>
      <c r="J20" s="120">
        <v>7.401075720312722E-2</v>
      </c>
    </row>
    <row r="21" spans="2:10">
      <c r="B21" s="121" t="s">
        <v>288</v>
      </c>
      <c r="C21" s="405">
        <v>25574</v>
      </c>
      <c r="D21" s="406">
        <v>27747</v>
      </c>
      <c r="E21" s="407">
        <v>29310</v>
      </c>
      <c r="F21" s="880">
        <v>5.6330414098821446E-2</v>
      </c>
      <c r="G21" s="148">
        <v>0.14608586846015492</v>
      </c>
      <c r="H21" s="405">
        <v>78683</v>
      </c>
      <c r="I21" s="406">
        <v>83209</v>
      </c>
      <c r="J21" s="120">
        <v>5.7521955187270546E-2</v>
      </c>
    </row>
    <row r="22" spans="2:10">
      <c r="B22" s="121" t="s">
        <v>289</v>
      </c>
      <c r="C22" s="405">
        <v>36327</v>
      </c>
      <c r="D22" s="406">
        <v>27661</v>
      </c>
      <c r="E22" s="407">
        <v>45426</v>
      </c>
      <c r="F22" s="880">
        <v>0.64223997686273093</v>
      </c>
      <c r="G22" s="148">
        <v>0.25047485341481535</v>
      </c>
      <c r="H22" s="405">
        <v>77873</v>
      </c>
      <c r="I22" s="406">
        <v>100598</v>
      </c>
      <c r="J22" s="120">
        <v>0.2918212987813491</v>
      </c>
    </row>
    <row r="23" spans="2:10">
      <c r="B23" s="121" t="s">
        <v>290</v>
      </c>
      <c r="C23" s="405">
        <v>24171</v>
      </c>
      <c r="D23" s="406">
        <v>25282</v>
      </c>
      <c r="E23" s="407">
        <v>27754</v>
      </c>
      <c r="F23" s="880">
        <v>9.777707459852869E-2</v>
      </c>
      <c r="G23" s="148">
        <v>0.14823548880890325</v>
      </c>
      <c r="H23" s="405">
        <v>67712</v>
      </c>
      <c r="I23" s="406">
        <v>78152</v>
      </c>
      <c r="J23" s="120">
        <v>0.15418241965973545</v>
      </c>
    </row>
    <row r="24" spans="2:10">
      <c r="B24" s="121" t="s">
        <v>291</v>
      </c>
      <c r="C24" s="405">
        <v>25266</v>
      </c>
      <c r="D24" s="406">
        <v>27837</v>
      </c>
      <c r="E24" s="407">
        <v>27091</v>
      </c>
      <c r="F24" s="880">
        <v>-2.6798864820203327E-2</v>
      </c>
      <c r="G24" s="148">
        <v>7.2231457294387624E-2</v>
      </c>
      <c r="H24" s="405">
        <v>64999</v>
      </c>
      <c r="I24" s="406">
        <v>87921</v>
      </c>
      <c r="J24" s="120">
        <v>0.35265157925506552</v>
      </c>
    </row>
    <row r="25" spans="2:10">
      <c r="B25" s="121" t="s">
        <v>292</v>
      </c>
      <c r="C25" s="405">
        <v>16841</v>
      </c>
      <c r="D25" s="406">
        <v>16004</v>
      </c>
      <c r="E25" s="407">
        <v>16064</v>
      </c>
      <c r="F25" s="880">
        <v>3.7490627343164107E-3</v>
      </c>
      <c r="G25" s="148">
        <v>-4.6137402767056579E-2</v>
      </c>
      <c r="H25" s="405">
        <v>48115</v>
      </c>
      <c r="I25" s="406">
        <v>47857</v>
      </c>
      <c r="J25" s="120">
        <v>-5.362153174685691E-3</v>
      </c>
    </row>
    <row r="26" spans="2:10">
      <c r="B26" s="121" t="s">
        <v>293</v>
      </c>
      <c r="C26" s="405">
        <v>13703</v>
      </c>
      <c r="D26" s="406">
        <v>16024</v>
      </c>
      <c r="E26" s="407">
        <v>14391</v>
      </c>
      <c r="F26" s="880">
        <v>-0.10190963554667998</v>
      </c>
      <c r="G26" s="148">
        <v>5.020798365321455E-2</v>
      </c>
      <c r="H26" s="405">
        <v>41592</v>
      </c>
      <c r="I26" s="406">
        <v>43501</v>
      </c>
      <c r="J26" s="120">
        <v>4.589824966339684E-2</v>
      </c>
    </row>
    <row r="27" spans="2:10">
      <c r="B27" s="121" t="s">
        <v>294</v>
      </c>
      <c r="C27" s="405">
        <v>11742</v>
      </c>
      <c r="D27" s="406">
        <v>14954</v>
      </c>
      <c r="E27" s="407">
        <v>13592</v>
      </c>
      <c r="F27" s="880">
        <v>-9.1079309883643211E-2</v>
      </c>
      <c r="G27" s="148">
        <v>0.15755407937319021</v>
      </c>
      <c r="H27" s="405">
        <v>35718</v>
      </c>
      <c r="I27" s="406">
        <v>40043</v>
      </c>
      <c r="J27" s="120">
        <v>0.12108740690968145</v>
      </c>
    </row>
    <row r="28" spans="2:10">
      <c r="B28" s="121" t="s">
        <v>295</v>
      </c>
      <c r="C28" s="405">
        <v>7770</v>
      </c>
      <c r="D28" s="406">
        <v>9791</v>
      </c>
      <c r="E28" s="407">
        <v>9959</v>
      </c>
      <c r="F28" s="880">
        <v>1.7158615054642112E-2</v>
      </c>
      <c r="G28" s="148">
        <v>0.2817245817245817</v>
      </c>
      <c r="H28" s="405">
        <v>23671</v>
      </c>
      <c r="I28" s="406">
        <v>28480</v>
      </c>
      <c r="J28" s="120">
        <v>0.20315998479151709</v>
      </c>
    </row>
    <row r="29" spans="2:10">
      <c r="B29" s="121" t="s">
        <v>263</v>
      </c>
      <c r="C29" s="405">
        <v>39524</v>
      </c>
      <c r="D29" s="406">
        <v>5022</v>
      </c>
      <c r="E29" s="407">
        <v>38034</v>
      </c>
      <c r="F29" s="880">
        <v>6.5734767025089607</v>
      </c>
      <c r="G29" s="148">
        <v>-3.769861350065784E-2</v>
      </c>
      <c r="H29" s="405">
        <v>54365</v>
      </c>
      <c r="I29" s="406">
        <v>51806</v>
      </c>
      <c r="J29" s="120">
        <v>-4.7070725650694367E-2</v>
      </c>
    </row>
    <row r="30" spans="2:10">
      <c r="B30" s="121" t="s">
        <v>296</v>
      </c>
      <c r="C30" s="405">
        <v>5358</v>
      </c>
      <c r="D30" s="406">
        <v>5463</v>
      </c>
      <c r="E30" s="407">
        <v>5930</v>
      </c>
      <c r="F30" s="880">
        <v>8.5484166209042645E-2</v>
      </c>
      <c r="G30" s="148">
        <v>0.10675625233296016</v>
      </c>
      <c r="H30" s="405">
        <v>15067</v>
      </c>
      <c r="I30" s="406">
        <v>16555</v>
      </c>
      <c r="J30" s="120">
        <v>9.8758877015995283E-2</v>
      </c>
    </row>
    <row r="31" spans="2:10" ht="15.5" thickBot="1">
      <c r="B31" s="122" t="s">
        <v>297</v>
      </c>
      <c r="C31" s="424">
        <v>26285</v>
      </c>
      <c r="D31" s="425">
        <v>82326</v>
      </c>
      <c r="E31" s="426">
        <v>57449</v>
      </c>
      <c r="F31" s="881">
        <v>-0.3021767120958142</v>
      </c>
      <c r="G31" s="149">
        <v>1.185619174434088</v>
      </c>
      <c r="H31" s="424">
        <v>149981</v>
      </c>
      <c r="I31" s="425">
        <v>209573</v>
      </c>
      <c r="J31" s="120">
        <v>0.39733032850827765</v>
      </c>
    </row>
    <row r="32" spans="2:10" ht="15" thickBot="1">
      <c r="B32" s="123" t="s">
        <v>298</v>
      </c>
      <c r="C32" s="884">
        <v>869873</v>
      </c>
      <c r="D32" s="885">
        <v>871046</v>
      </c>
      <c r="E32" s="885">
        <v>1007894.15</v>
      </c>
      <c r="F32" s="150">
        <v>0.15710783357021341</v>
      </c>
      <c r="G32" s="151">
        <v>0.15866816190409416</v>
      </c>
      <c r="H32" s="884">
        <v>2385038</v>
      </c>
      <c r="I32" s="885">
        <v>2714000.15</v>
      </c>
      <c r="J32" s="124">
        <v>0.13792742505570144</v>
      </c>
    </row>
    <row r="33" spans="2:13">
      <c r="B33" s="125" t="s">
        <v>625</v>
      </c>
      <c r="C33" s="74"/>
      <c r="D33" s="74"/>
      <c r="E33" s="74"/>
      <c r="F33" s="74"/>
      <c r="G33" s="74"/>
      <c r="H33" s="74"/>
      <c r="I33" s="74"/>
      <c r="J33" s="74"/>
      <c r="K33" s="74"/>
      <c r="L33" s="74"/>
      <c r="M33" s="74"/>
    </row>
    <row r="34" spans="2:13">
      <c r="B34"/>
      <c r="C34"/>
      <c r="D34"/>
      <c r="E34"/>
      <c r="F34"/>
      <c r="G34"/>
    </row>
    <row r="35" spans="2:13">
      <c r="B35" s="874"/>
      <c r="C35"/>
      <c r="D35"/>
      <c r="E35"/>
      <c r="F35"/>
      <c r="G35"/>
    </row>
  </sheetData>
  <mergeCells count="7">
    <mergeCell ref="C13:E13"/>
    <mergeCell ref="F13:G13"/>
    <mergeCell ref="H13:I13"/>
    <mergeCell ref="C3:E3"/>
    <mergeCell ref="F3:G3"/>
    <mergeCell ref="H3:I3"/>
    <mergeCell ref="B10:J10"/>
  </mergeCells>
  <hyperlinks>
    <hyperlink ref="A1" location="Índice!A1" display="Volver al índice" xr:uid="{8FFD850B-5E74-4B53-9EE8-EE9234FD83FF}"/>
  </hyperlinks>
  <pageMargins left="0.7" right="0.7" top="0.75" bottom="0.75" header="0.3" footer="0.3"/>
  <ignoredErrors>
    <ignoredError sqref="B14 B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dimension ref="A1:K41"/>
  <sheetViews>
    <sheetView showGridLines="0" zoomScale="90" zoomScaleNormal="90" workbookViewId="0">
      <selection activeCell="D6" sqref="D6:E8"/>
    </sheetView>
  </sheetViews>
  <sheetFormatPr baseColWidth="10" defaultColWidth="11.453125" defaultRowHeight="12.5"/>
  <cols>
    <col min="1" max="1" width="11.453125" style="152"/>
    <col min="2" max="2" width="29.453125" style="152" customWidth="1"/>
    <col min="3" max="3" width="13.453125" style="152" customWidth="1"/>
    <col min="4" max="5" width="11.453125" style="152"/>
    <col min="6" max="6" width="12.90625" style="152" customWidth="1"/>
    <col min="7" max="8" width="11.453125" style="152"/>
    <col min="9" max="9" width="12.453125" style="152" customWidth="1"/>
    <col min="10" max="10" width="18.90625" style="152" bestFit="1" customWidth="1"/>
    <col min="11" max="16384" width="11.453125" style="152"/>
  </cols>
  <sheetData>
    <row r="1" spans="1:11" ht="14.5">
      <c r="A1" s="608" t="s">
        <v>54</v>
      </c>
    </row>
    <row r="2" spans="1:11" ht="13" thickBot="1"/>
    <row r="3" spans="1:11" ht="14.4" customHeight="1" thickBot="1">
      <c r="B3" s="169" t="s">
        <v>299</v>
      </c>
      <c r="C3" s="1903" t="s">
        <v>50</v>
      </c>
      <c r="D3" s="1903"/>
      <c r="E3" s="1903"/>
      <c r="F3" s="1909" t="s">
        <v>51</v>
      </c>
      <c r="G3" s="1911"/>
      <c r="H3" s="1909" t="s">
        <v>52</v>
      </c>
      <c r="I3" s="1911"/>
      <c r="J3" s="2001" t="s">
        <v>51</v>
      </c>
    </row>
    <row r="4" spans="1:11" ht="13">
      <c r="B4" s="886" t="s">
        <v>53</v>
      </c>
      <c r="C4" s="1903"/>
      <c r="D4" s="1903"/>
      <c r="E4" s="1903"/>
      <c r="F4" s="1912"/>
      <c r="G4" s="1908"/>
      <c r="H4" s="1912"/>
      <c r="I4" s="1908"/>
      <c r="J4" s="2002"/>
    </row>
    <row r="5" spans="1:11" ht="13.5" thickBot="1">
      <c r="B5" s="388"/>
      <c r="C5" s="392" t="s">
        <v>789</v>
      </c>
      <c r="D5" s="527" t="s">
        <v>636</v>
      </c>
      <c r="E5" s="527" t="s">
        <v>790</v>
      </c>
      <c r="F5" s="499" t="s">
        <v>55</v>
      </c>
      <c r="G5" s="498" t="s">
        <v>56</v>
      </c>
      <c r="H5" s="1416">
        <v>44805</v>
      </c>
      <c r="I5" s="1417">
        <v>45170</v>
      </c>
      <c r="J5" s="396" t="s">
        <v>888</v>
      </c>
    </row>
    <row r="6" spans="1:11" ht="14.5">
      <c r="B6" s="887" t="s">
        <v>746</v>
      </c>
      <c r="C6" s="888">
        <v>2026217</v>
      </c>
      <c r="D6" s="888">
        <v>2103072</v>
      </c>
      <c r="E6" s="888">
        <v>2243691</v>
      </c>
      <c r="F6" s="533">
        <v>6.6863616652211633E-2</v>
      </c>
      <c r="G6" s="481">
        <v>0.10733006385791843</v>
      </c>
      <c r="H6" s="293">
        <v>5749865</v>
      </c>
      <c r="I6" s="294">
        <v>6385072</v>
      </c>
      <c r="J6" s="295">
        <v>0.11047337633144427</v>
      </c>
    </row>
    <row r="7" spans="1:11" ht="14.5">
      <c r="B7" s="889" t="s">
        <v>747</v>
      </c>
      <c r="C7" s="888">
        <v>4456209</v>
      </c>
      <c r="D7" s="888">
        <v>4715570</v>
      </c>
      <c r="E7" s="888">
        <v>4844683</v>
      </c>
      <c r="F7" s="533">
        <v>2.738014704478986E-2</v>
      </c>
      <c r="G7" s="481">
        <v>8.7175893231219659E-2</v>
      </c>
      <c r="H7" s="296">
        <v>12299984</v>
      </c>
      <c r="I7" s="297">
        <v>14162584</v>
      </c>
      <c r="J7" s="298">
        <v>0.15143109129247656</v>
      </c>
    </row>
    <row r="8" spans="1:11" ht="15" thickBot="1">
      <c r="B8" s="890" t="s">
        <v>748</v>
      </c>
      <c r="C8" s="419">
        <v>0.45469523534466177</v>
      </c>
      <c r="D8" s="419">
        <v>0.44598468477829828</v>
      </c>
      <c r="E8" s="419">
        <v>0.46312441907963842</v>
      </c>
      <c r="F8" s="891" t="s">
        <v>876</v>
      </c>
      <c r="G8" s="892" t="s">
        <v>877</v>
      </c>
      <c r="H8" s="299">
        <v>0.46746930727714769</v>
      </c>
      <c r="I8" s="1640">
        <v>0.45084089174687331</v>
      </c>
      <c r="J8" s="300" t="s">
        <v>878</v>
      </c>
    </row>
    <row r="9" spans="1:11" ht="28.65" customHeight="1">
      <c r="B9" s="1999" t="s">
        <v>628</v>
      </c>
      <c r="C9" s="1999"/>
      <c r="D9" s="1999"/>
      <c r="E9" s="1999"/>
      <c r="F9" s="1999"/>
      <c r="G9" s="1999"/>
      <c r="H9" s="1999"/>
      <c r="I9" s="1999"/>
      <c r="J9" s="1999"/>
      <c r="K9"/>
    </row>
    <row r="10" spans="1:11" ht="42.65" customHeight="1">
      <c r="B10" s="1999" t="s">
        <v>627</v>
      </c>
      <c r="C10" s="1999"/>
      <c r="D10" s="1999"/>
      <c r="E10" s="1999"/>
      <c r="F10" s="1999"/>
      <c r="G10" s="1999"/>
      <c r="H10" s="1999"/>
      <c r="I10" s="1999"/>
      <c r="J10" s="1999"/>
      <c r="K10"/>
    </row>
    <row r="11" spans="1:11" ht="14.25" customHeight="1">
      <c r="B11" s="2007" t="s">
        <v>626</v>
      </c>
      <c r="C11" s="2007"/>
      <c r="D11" s="2007"/>
      <c r="E11" s="2007"/>
      <c r="F11" s="2007"/>
      <c r="G11" s="2007"/>
      <c r="H11" s="2007"/>
      <c r="I11" s="2007"/>
      <c r="J11" s="2007"/>
      <c r="K11"/>
    </row>
    <row r="12" spans="1:11" ht="26.4" customHeight="1">
      <c r="B12" s="2008"/>
      <c r="C12" s="2008"/>
      <c r="D12" s="2008"/>
      <c r="E12" s="2008"/>
      <c r="F12" s="2008"/>
      <c r="G12" s="2008"/>
      <c r="H12" s="2008"/>
      <c r="I12" s="2008"/>
      <c r="J12" s="2008"/>
      <c r="K12"/>
    </row>
    <row r="13" spans="1:11" ht="14.5">
      <c r="B13" s="74"/>
      <c r="C13" s="74"/>
      <c r="D13" s="74"/>
      <c r="E13" s="74"/>
      <c r="F13" s="74"/>
      <c r="G13" s="74"/>
      <c r="H13" s="74"/>
      <c r="I13" s="74"/>
      <c r="J13" s="74"/>
      <c r="K13"/>
    </row>
    <row r="14" spans="1:11" ht="15" thickBot="1">
      <c r="B14" s="610"/>
      <c r="C14" s="74"/>
      <c r="D14" s="74"/>
      <c r="E14" s="74"/>
      <c r="F14" s="74"/>
      <c r="G14" s="74"/>
      <c r="H14" s="74"/>
      <c r="I14" s="74"/>
      <c r="J14" s="74"/>
      <c r="K14"/>
    </row>
    <row r="15" spans="1:11" ht="47.4" customHeight="1" thickBot="1">
      <c r="B15" s="893" t="s">
        <v>629</v>
      </c>
      <c r="C15" s="2006" t="s">
        <v>106</v>
      </c>
      <c r="D15" s="2005" t="s">
        <v>264</v>
      </c>
      <c r="E15" s="2005" t="s">
        <v>300</v>
      </c>
      <c r="F15" s="2005" t="s">
        <v>116</v>
      </c>
      <c r="G15" s="2005" t="s">
        <v>301</v>
      </c>
      <c r="H15" s="2005" t="s">
        <v>302</v>
      </c>
      <c r="I15" s="2009" t="s">
        <v>103</v>
      </c>
      <c r="J15" s="74"/>
      <c r="K15"/>
    </row>
    <row r="16" spans="1:11" ht="15" thickBot="1">
      <c r="B16" s="388"/>
      <c r="C16" s="2006"/>
      <c r="D16" s="2005"/>
      <c r="E16" s="2005"/>
      <c r="F16" s="2005"/>
      <c r="G16" s="2005"/>
      <c r="H16" s="2005"/>
      <c r="I16" s="2009"/>
      <c r="J16" s="74"/>
      <c r="K16"/>
    </row>
    <row r="17" spans="2:11" ht="14.5">
      <c r="B17" s="894" t="s">
        <v>789</v>
      </c>
      <c r="C17" s="895">
        <v>0.38849932863019249</v>
      </c>
      <c r="D17" s="896">
        <v>0.61310288544671498</v>
      </c>
      <c r="E17" s="896">
        <v>0.49613665847300842</v>
      </c>
      <c r="F17" s="896">
        <v>0.80265197938661903</v>
      </c>
      <c r="G17" s="896">
        <v>0.24199868443884859</v>
      </c>
      <c r="H17" s="896">
        <v>0.50209879839786387</v>
      </c>
      <c r="I17" s="897">
        <v>0.45469523534466177</v>
      </c>
      <c r="J17" s="74"/>
      <c r="K17"/>
    </row>
    <row r="18" spans="2:11" ht="14.5">
      <c r="B18" s="894" t="s">
        <v>636</v>
      </c>
      <c r="C18" s="898">
        <v>0.37296260590006064</v>
      </c>
      <c r="D18" s="899">
        <v>0.6066747024257948</v>
      </c>
      <c r="E18" s="899">
        <v>0.52370254929452664</v>
      </c>
      <c r="F18" s="899">
        <v>0.88829574650299747</v>
      </c>
      <c r="G18" s="899">
        <v>0.28351725482550205</v>
      </c>
      <c r="H18" s="899">
        <v>0.49769811826755467</v>
      </c>
      <c r="I18" s="900">
        <v>0.44598468477829828</v>
      </c>
      <c r="J18" s="74"/>
      <c r="K18"/>
    </row>
    <row r="19" spans="2:11" ht="15" thickBot="1">
      <c r="B19" s="901" t="s">
        <v>790</v>
      </c>
      <c r="C19" s="902">
        <v>0.38666489240644225</v>
      </c>
      <c r="D19" s="903">
        <v>0.65328369905956107</v>
      </c>
      <c r="E19" s="903">
        <v>0.51378831708310857</v>
      </c>
      <c r="F19" s="904">
        <v>0.85953517198636509</v>
      </c>
      <c r="G19" s="904">
        <v>0.24744849435441371</v>
      </c>
      <c r="H19" s="904">
        <v>0.51585448432063885</v>
      </c>
      <c r="I19" s="905">
        <v>0.45658021878210359</v>
      </c>
      <c r="J19" s="74"/>
      <c r="K19"/>
    </row>
    <row r="20" spans="2:11" ht="15" thickBot="1">
      <c r="B20" s="906" t="s">
        <v>303</v>
      </c>
      <c r="C20" s="907" t="s">
        <v>945</v>
      </c>
      <c r="D20" s="908" t="s">
        <v>880</v>
      </c>
      <c r="E20" s="908" t="s">
        <v>881</v>
      </c>
      <c r="F20" s="908" t="s">
        <v>882</v>
      </c>
      <c r="G20" s="908" t="s">
        <v>946</v>
      </c>
      <c r="H20" s="908" t="s">
        <v>883</v>
      </c>
      <c r="I20" s="909" t="s">
        <v>947</v>
      </c>
      <c r="J20" s="74"/>
      <c r="K20"/>
    </row>
    <row r="21" spans="2:11" ht="15" thickBot="1">
      <c r="B21" s="910" t="s">
        <v>304</v>
      </c>
      <c r="C21" s="911" t="s">
        <v>884</v>
      </c>
      <c r="D21" s="912" t="s">
        <v>885</v>
      </c>
      <c r="E21" s="912" t="s">
        <v>883</v>
      </c>
      <c r="F21" s="912" t="s">
        <v>886</v>
      </c>
      <c r="G21" s="912" t="s">
        <v>887</v>
      </c>
      <c r="H21" s="912" t="s">
        <v>879</v>
      </c>
      <c r="I21" s="909" t="s">
        <v>877</v>
      </c>
      <c r="J21" s="74"/>
      <c r="K21"/>
    </row>
    <row r="22" spans="2:11" ht="15" hidden="1" thickBot="1">
      <c r="B22" s="74"/>
      <c r="C22" s="74"/>
      <c r="D22" s="74"/>
      <c r="E22" s="74"/>
      <c r="F22" s="74"/>
      <c r="G22" s="74"/>
      <c r="H22" s="74"/>
      <c r="I22" s="74"/>
      <c r="J22" s="74"/>
      <c r="K22"/>
    </row>
    <row r="23" spans="2:11" ht="14.5" hidden="1">
      <c r="B23" s="913" t="s">
        <v>528</v>
      </c>
      <c r="C23" s="914"/>
      <c r="D23" s="915"/>
      <c r="E23" s="915"/>
      <c r="F23" s="915"/>
      <c r="G23" s="915"/>
      <c r="H23" s="915"/>
      <c r="I23" s="916"/>
      <c r="J23" s="74"/>
      <c r="K23"/>
    </row>
    <row r="24" spans="2:11" ht="15" hidden="1" thickBot="1">
      <c r="B24" s="917" t="s">
        <v>529</v>
      </c>
      <c r="C24" s="918"/>
      <c r="D24" s="919"/>
      <c r="E24" s="919"/>
      <c r="F24" s="919"/>
      <c r="G24" s="919"/>
      <c r="H24" s="919"/>
      <c r="I24" s="920"/>
      <c r="J24" s="74"/>
      <c r="K24"/>
    </row>
    <row r="25" spans="2:11" ht="27" hidden="1" thickBot="1">
      <c r="B25" s="921" t="s">
        <v>530</v>
      </c>
      <c r="C25" s="922"/>
      <c r="D25" s="923"/>
      <c r="E25" s="923"/>
      <c r="F25" s="923"/>
      <c r="G25" s="923"/>
      <c r="H25" s="923"/>
      <c r="I25" s="924"/>
      <c r="J25" s="74"/>
      <c r="K25"/>
    </row>
    <row r="26" spans="2:11" ht="22.5" customHeight="1">
      <c r="B26" s="2003"/>
      <c r="C26" s="2003"/>
      <c r="D26" s="2003"/>
      <c r="E26" s="2003"/>
      <c r="F26" s="2003"/>
      <c r="G26" s="2003"/>
      <c r="H26" s="2003"/>
      <c r="I26" s="2003"/>
      <c r="J26" s="74"/>
      <c r="K26"/>
    </row>
    <row r="27" spans="2:11" ht="14.4" customHeight="1">
      <c r="B27" s="2004"/>
      <c r="C27" s="2004"/>
      <c r="D27" s="2004"/>
      <c r="E27" s="2004"/>
      <c r="F27" s="2004"/>
      <c r="G27" s="2004"/>
      <c r="H27" s="2004"/>
      <c r="I27" s="2004"/>
      <c r="J27" s="74"/>
      <c r="K27"/>
    </row>
    <row r="28" spans="2:11" ht="14.5">
      <c r="B28" s="2004"/>
      <c r="C28" s="2004"/>
      <c r="D28" s="2004"/>
      <c r="E28" s="2004"/>
      <c r="F28" s="2004"/>
      <c r="G28" s="2004"/>
      <c r="H28" s="2004"/>
      <c r="I28" s="2004"/>
      <c r="J28" s="74"/>
      <c r="K28"/>
    </row>
    <row r="29" spans="2:11" ht="14.5">
      <c r="B29" s="2004"/>
      <c r="C29" s="2004"/>
      <c r="D29" s="2004"/>
      <c r="E29" s="2004"/>
      <c r="F29" s="2004"/>
      <c r="G29" s="2004"/>
      <c r="H29" s="2004"/>
      <c r="I29" s="2004"/>
      <c r="J29" s="74"/>
      <c r="K29"/>
    </row>
    <row r="30" spans="2:11" ht="14.5">
      <c r="B30" s="2004"/>
      <c r="C30" s="2004"/>
      <c r="D30" s="2004"/>
      <c r="E30" s="2004"/>
      <c r="F30" s="2004"/>
      <c r="G30" s="2004"/>
      <c r="H30" s="2004"/>
      <c r="I30" s="2004"/>
      <c r="J30" s="74"/>
      <c r="K30"/>
    </row>
    <row r="31" spans="2:11" ht="14.5">
      <c r="B31"/>
      <c r="C31"/>
      <c r="D31"/>
      <c r="E31"/>
      <c r="F31"/>
      <c r="G31"/>
      <c r="H31"/>
      <c r="I31"/>
      <c r="J31"/>
      <c r="K31"/>
    </row>
    <row r="32" spans="2:11" ht="14.5">
      <c r="B32"/>
      <c r="C32"/>
      <c r="D32"/>
      <c r="E32"/>
      <c r="F32"/>
      <c r="G32"/>
      <c r="H32"/>
      <c r="I32"/>
      <c r="J32"/>
      <c r="K32"/>
    </row>
    <row r="33" spans="2:11" ht="14.5">
      <c r="B33"/>
      <c r="C33"/>
      <c r="D33"/>
      <c r="E33"/>
      <c r="F33"/>
      <c r="G33"/>
      <c r="H33"/>
      <c r="I33"/>
      <c r="J33"/>
      <c r="K33"/>
    </row>
    <row r="34" spans="2:11" ht="14.5">
      <c r="B34"/>
      <c r="C34"/>
      <c r="D34"/>
      <c r="E34"/>
      <c r="F34"/>
      <c r="G34"/>
      <c r="H34"/>
      <c r="I34"/>
      <c r="J34"/>
      <c r="K34"/>
    </row>
    <row r="35" spans="2:11" ht="14.5">
      <c r="B35"/>
      <c r="C35"/>
      <c r="D35"/>
      <c r="E35"/>
      <c r="F35"/>
      <c r="G35"/>
      <c r="H35"/>
      <c r="I35"/>
      <c r="J35"/>
      <c r="K35"/>
    </row>
    <row r="36" spans="2:11" ht="14.5">
      <c r="B36"/>
      <c r="C36"/>
      <c r="D36"/>
      <c r="E36"/>
      <c r="F36"/>
      <c r="G36"/>
      <c r="H36"/>
      <c r="I36"/>
      <c r="J36"/>
      <c r="K36"/>
    </row>
    <row r="37" spans="2:11" ht="14.5">
      <c r="B37"/>
      <c r="C37"/>
      <c r="D37"/>
      <c r="E37"/>
      <c r="F37"/>
      <c r="G37"/>
      <c r="H37"/>
      <c r="I37"/>
      <c r="J37"/>
      <c r="K37"/>
    </row>
    <row r="38" spans="2:11" ht="14.5">
      <c r="B38"/>
      <c r="C38"/>
      <c r="D38"/>
      <c r="E38"/>
      <c r="F38"/>
      <c r="G38"/>
      <c r="H38"/>
      <c r="I38"/>
      <c r="J38"/>
      <c r="K38"/>
    </row>
    <row r="39" spans="2:11" ht="14.5">
      <c r="B39"/>
      <c r="C39"/>
      <c r="D39"/>
      <c r="E39"/>
      <c r="F39"/>
      <c r="G39"/>
      <c r="H39"/>
      <c r="I39"/>
      <c r="J39"/>
      <c r="K39"/>
    </row>
    <row r="40" spans="2:11" ht="14.5">
      <c r="B40"/>
      <c r="C40"/>
      <c r="D40"/>
      <c r="E40"/>
      <c r="F40"/>
      <c r="G40"/>
      <c r="H40"/>
      <c r="I40"/>
      <c r="J40"/>
      <c r="K40"/>
    </row>
    <row r="41" spans="2:11" ht="14.5">
      <c r="B41"/>
      <c r="C41"/>
      <c r="D41"/>
      <c r="E41"/>
      <c r="F41"/>
      <c r="G41"/>
      <c r="H41"/>
      <c r="I41"/>
      <c r="J41"/>
      <c r="K41"/>
    </row>
  </sheetData>
  <mergeCells count="16">
    <mergeCell ref="J3:J4"/>
    <mergeCell ref="B26:I30"/>
    <mergeCell ref="D15:D16"/>
    <mergeCell ref="C15:C16"/>
    <mergeCell ref="F3:G4"/>
    <mergeCell ref="C3:E4"/>
    <mergeCell ref="B9:J9"/>
    <mergeCell ref="B11:J11"/>
    <mergeCell ref="B12:J12"/>
    <mergeCell ref="B10:J10"/>
    <mergeCell ref="I15:I16"/>
    <mergeCell ref="H15:H16"/>
    <mergeCell ref="G15:G16"/>
    <mergeCell ref="F15:F16"/>
    <mergeCell ref="E15:E16"/>
    <mergeCell ref="H3:I4"/>
  </mergeCells>
  <hyperlinks>
    <hyperlink ref="A1" location="Índice!A1" display="Volver al índice" xr:uid="{078D4470-DA73-4455-9A04-FE16606796E5}"/>
  </hyperlinks>
  <pageMargins left="0.7" right="0.7" top="0.75" bottom="0.75" header="0.3" footer="0.3"/>
  <ignoredErrors>
    <ignoredError sqref="B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G46"/>
  <sheetViews>
    <sheetView showGridLines="0" topLeftCell="A4" zoomScale="90" zoomScaleNormal="90" workbookViewId="0">
      <selection activeCell="J32" sqref="J32"/>
    </sheetView>
  </sheetViews>
  <sheetFormatPr baseColWidth="10" defaultColWidth="11.453125" defaultRowHeight="14.5"/>
  <cols>
    <col min="2" max="2" width="82.453125" customWidth="1"/>
    <col min="3" max="5" width="18.453125" customWidth="1"/>
  </cols>
  <sheetData>
    <row r="1" spans="1:7">
      <c r="A1" s="608" t="s">
        <v>54</v>
      </c>
    </row>
    <row r="2" spans="1:7">
      <c r="A2" s="608"/>
    </row>
    <row r="3" spans="1:7">
      <c r="A3" s="608"/>
      <c r="B3" s="2010" t="s">
        <v>765</v>
      </c>
      <c r="C3" s="2010"/>
      <c r="D3" s="2010"/>
      <c r="E3" s="2010"/>
      <c r="F3" s="2010"/>
      <c r="G3" s="2010"/>
    </row>
    <row r="4" spans="1:7" ht="15" thickBot="1"/>
    <row r="5" spans="1:7" s="82" customFormat="1">
      <c r="B5" s="197" t="s">
        <v>305</v>
      </c>
      <c r="C5" s="2011" t="s">
        <v>306</v>
      </c>
      <c r="D5" s="2012"/>
      <c r="E5" s="2013"/>
      <c r="F5" s="2011" t="s">
        <v>51</v>
      </c>
      <c r="G5" s="2013"/>
    </row>
    <row r="6" spans="1:7" s="82" customFormat="1">
      <c r="B6" s="925" t="s">
        <v>53</v>
      </c>
      <c r="C6" s="1912"/>
      <c r="D6" s="1913"/>
      <c r="E6" s="1908"/>
      <c r="F6" s="1912"/>
      <c r="G6" s="1908"/>
    </row>
    <row r="7" spans="1:7" s="82" customFormat="1" ht="15" thickBot="1">
      <c r="B7" s="926"/>
      <c r="C7" s="790" t="s">
        <v>794</v>
      </c>
      <c r="D7" s="791" t="s">
        <v>637</v>
      </c>
      <c r="E7" s="792" t="s">
        <v>795</v>
      </c>
      <c r="F7" s="927" t="s">
        <v>55</v>
      </c>
      <c r="G7" s="928" t="s">
        <v>56</v>
      </c>
    </row>
    <row r="8" spans="1:7">
      <c r="B8" s="67" t="s">
        <v>307</v>
      </c>
      <c r="C8" s="398">
        <v>1318992.8800799998</v>
      </c>
      <c r="D8" s="399">
        <v>1318992.8800799998</v>
      </c>
      <c r="E8" s="400">
        <v>1318992.8800799998</v>
      </c>
      <c r="F8" s="950">
        <v>0</v>
      </c>
      <c r="G8" s="930">
        <v>0</v>
      </c>
    </row>
    <row r="9" spans="1:7">
      <c r="B9" s="67" t="s">
        <v>308</v>
      </c>
      <c r="C9" s="405">
        <v>-207517.88443000001</v>
      </c>
      <c r="D9" s="406">
        <v>-208035.03631999998</v>
      </c>
      <c r="E9" s="407">
        <v>-208033.19131999998</v>
      </c>
      <c r="F9" s="951">
        <v>-8.8686984299757299E-6</v>
      </c>
      <c r="G9" s="931">
        <v>2.4831926723587472E-3</v>
      </c>
    </row>
    <row r="10" spans="1:7">
      <c r="B10" s="67" t="s">
        <v>309</v>
      </c>
      <c r="C10" s="405">
        <v>225832.40542999998</v>
      </c>
      <c r="D10" s="406">
        <v>231018.64040999999</v>
      </c>
      <c r="E10" s="407">
        <v>225338.44448000001</v>
      </c>
      <c r="F10" s="951">
        <v>-2.4587608687849039E-2</v>
      </c>
      <c r="G10" s="931">
        <v>-2.1872899465399387E-3</v>
      </c>
    </row>
    <row r="11" spans="1:7">
      <c r="B11" s="67" t="s">
        <v>749</v>
      </c>
      <c r="C11" s="405">
        <v>23687946</v>
      </c>
      <c r="D11" s="406">
        <v>26221577</v>
      </c>
      <c r="E11" s="407">
        <v>26239162.000000004</v>
      </c>
      <c r="F11" s="951">
        <v>6.7063090827845784E-4</v>
      </c>
      <c r="G11" s="931">
        <v>0.10770102228365452</v>
      </c>
    </row>
    <row r="12" spans="1:7">
      <c r="B12" s="67" t="s">
        <v>750</v>
      </c>
      <c r="C12" s="405">
        <v>488486</v>
      </c>
      <c r="D12" s="406">
        <v>207919.46251393732</v>
      </c>
      <c r="E12" s="407">
        <v>210282.66026370018</v>
      </c>
      <c r="F12" s="951">
        <v>1.1365928524389224E-2</v>
      </c>
      <c r="G12" s="931">
        <v>-0.56952162341663803</v>
      </c>
    </row>
    <row r="13" spans="1:7">
      <c r="B13" s="67" t="s">
        <v>751</v>
      </c>
      <c r="C13" s="405">
        <v>2139970.6397433765</v>
      </c>
      <c r="D13" s="406">
        <v>1903624.7826854647</v>
      </c>
      <c r="E13" s="407">
        <v>1946059.0847361267</v>
      </c>
      <c r="F13" s="951">
        <v>2.2291316249202886E-2</v>
      </c>
      <c r="G13" s="931">
        <v>-9.0614119374321622E-2</v>
      </c>
    </row>
    <row r="14" spans="1:7">
      <c r="B14" s="67" t="s">
        <v>310</v>
      </c>
      <c r="C14" s="1453" t="s">
        <v>48</v>
      </c>
      <c r="D14" s="1454" t="s">
        <v>48</v>
      </c>
      <c r="E14" s="1455" t="s">
        <v>48</v>
      </c>
      <c r="F14" s="952" t="s">
        <v>48</v>
      </c>
      <c r="G14" s="932" t="s">
        <v>48</v>
      </c>
    </row>
    <row r="15" spans="1:7">
      <c r="B15" s="67" t="s">
        <v>311</v>
      </c>
      <c r="C15" s="405">
        <v>6015765.3729504375</v>
      </c>
      <c r="D15" s="406">
        <v>5595445.6726997085</v>
      </c>
      <c r="E15" s="407">
        <v>5844106.1296384847</v>
      </c>
      <c r="F15" s="951">
        <v>4.4439794698033719E-2</v>
      </c>
      <c r="G15" s="931">
        <v>-2.8534896670639687E-2</v>
      </c>
    </row>
    <row r="16" spans="1:7" ht="26">
      <c r="B16" s="949" t="s">
        <v>312</v>
      </c>
      <c r="C16" s="405">
        <v>-868747.33394705364</v>
      </c>
      <c r="D16" s="406">
        <v>-1265051.8295740192</v>
      </c>
      <c r="E16" s="407">
        <v>-1259626.3905012961</v>
      </c>
      <c r="F16" s="951">
        <v>-4.2887089255070343E-3</v>
      </c>
      <c r="G16" s="931">
        <v>0.4499341077437653</v>
      </c>
    </row>
    <row r="17" spans="2:7">
      <c r="B17" s="67" t="s">
        <v>313</v>
      </c>
      <c r="C17" s="405">
        <v>-788179</v>
      </c>
      <c r="D17" s="406">
        <v>-830725</v>
      </c>
      <c r="E17" s="407">
        <v>-842678</v>
      </c>
      <c r="F17" s="951">
        <v>1.4388636432032254E-2</v>
      </c>
      <c r="G17" s="931">
        <v>6.9145460612373588E-2</v>
      </c>
    </row>
    <row r="18" spans="2:7">
      <c r="B18" s="67" t="s">
        <v>314</v>
      </c>
      <c r="C18" s="1453" t="s">
        <v>48</v>
      </c>
      <c r="D18" s="1454" t="s">
        <v>48</v>
      </c>
      <c r="E18" s="1455" t="s">
        <v>48</v>
      </c>
      <c r="F18" s="952" t="s">
        <v>48</v>
      </c>
      <c r="G18" s="931" t="s">
        <v>48</v>
      </c>
    </row>
    <row r="19" spans="2:7">
      <c r="B19" s="67" t="s">
        <v>752</v>
      </c>
      <c r="C19" s="1453" t="s">
        <v>48</v>
      </c>
      <c r="D19" s="1454" t="s">
        <v>48</v>
      </c>
      <c r="E19" s="1455" t="s">
        <v>48</v>
      </c>
      <c r="F19" s="953" t="s">
        <v>48</v>
      </c>
      <c r="G19" s="933" t="s">
        <v>48</v>
      </c>
    </row>
    <row r="20" spans="2:7" ht="15" thickBot="1">
      <c r="B20" s="67" t="s">
        <v>753</v>
      </c>
      <c r="C20" s="1458" t="s">
        <v>48</v>
      </c>
      <c r="D20" s="1457" t="s">
        <v>48</v>
      </c>
      <c r="E20" s="1456" t="s">
        <v>48</v>
      </c>
      <c r="F20" s="954" t="s">
        <v>48</v>
      </c>
      <c r="G20" s="934" t="s">
        <v>48</v>
      </c>
    </row>
    <row r="21" spans="2:7" ht="15" thickBot="1">
      <c r="B21" s="935" t="s">
        <v>315</v>
      </c>
      <c r="C21" s="618">
        <v>32012549.079826757</v>
      </c>
      <c r="D21" s="619">
        <v>33174766.572495095</v>
      </c>
      <c r="E21" s="620">
        <v>33473603.617377013</v>
      </c>
      <c r="F21" s="936">
        <v>9.007962248321677E-3</v>
      </c>
      <c r="G21" s="937">
        <v>4.5640056151322383E-2</v>
      </c>
    </row>
    <row r="22" spans="2:7" ht="15" thickBot="1">
      <c r="B22" s="938"/>
      <c r="C22" s="939"/>
      <c r="D22" s="939"/>
      <c r="E22" s="939"/>
      <c r="F22" s="940"/>
      <c r="G22" s="940"/>
    </row>
    <row r="23" spans="2:7">
      <c r="B23" s="941" t="s">
        <v>754</v>
      </c>
      <c r="C23" s="398">
        <v>16961209.734106474</v>
      </c>
      <c r="D23" s="399">
        <v>17834543.031896934</v>
      </c>
      <c r="E23" s="400">
        <v>17821986.598253049</v>
      </c>
      <c r="F23" s="929">
        <v>-7.0405132452389108E-4</v>
      </c>
      <c r="G23" s="930">
        <v>5.074973292828755E-2</v>
      </c>
    </row>
    <row r="24" spans="2:7" ht="15" thickBot="1">
      <c r="B24" s="942" t="s">
        <v>755</v>
      </c>
      <c r="C24" s="424">
        <v>15051339.345720286</v>
      </c>
      <c r="D24" s="425">
        <v>15340223.540598165</v>
      </c>
      <c r="E24" s="426">
        <v>15651617.019123964</v>
      </c>
      <c r="F24" s="943">
        <v>2.0299148685916535E-2</v>
      </c>
      <c r="G24" s="944">
        <v>3.9882010472002349E-2</v>
      </c>
    </row>
    <row r="25" spans="2:7" ht="15" thickBot="1">
      <c r="B25" s="938"/>
      <c r="C25" s="939"/>
      <c r="D25" s="939"/>
      <c r="E25" s="939"/>
      <c r="F25" s="945"/>
      <c r="G25" s="940"/>
    </row>
    <row r="26" spans="2:7">
      <c r="B26" s="955" t="s">
        <v>756</v>
      </c>
      <c r="C26" s="398">
        <v>20973716.259995058</v>
      </c>
      <c r="D26" s="399">
        <v>21863219.228254411</v>
      </c>
      <c r="E26" s="400">
        <v>22387961.439688884</v>
      </c>
      <c r="F26" s="950">
        <v>2.4001141184017971E-2</v>
      </c>
      <c r="G26" s="930">
        <v>6.7429403647999875E-2</v>
      </c>
    </row>
    <row r="27" spans="2:7">
      <c r="B27" s="67" t="s">
        <v>757</v>
      </c>
      <c r="C27" s="405">
        <v>1558334</v>
      </c>
      <c r="D27" s="406">
        <v>1532424.93</v>
      </c>
      <c r="E27" s="407">
        <v>1550764.8428099009</v>
      </c>
      <c r="F27" s="951">
        <v>1.1967902930097196E-2</v>
      </c>
      <c r="G27" s="931">
        <v>-4.8572110921658584E-3</v>
      </c>
    </row>
    <row r="28" spans="2:7">
      <c r="B28" s="67" t="s">
        <v>316</v>
      </c>
      <c r="C28" s="405">
        <v>-465142.81488179998</v>
      </c>
      <c r="D28" s="406">
        <v>-625441.06174389995</v>
      </c>
      <c r="E28" s="407">
        <v>-680628.27517040004</v>
      </c>
      <c r="F28" s="951">
        <v>8.8237272545910406E-2</v>
      </c>
      <c r="G28" s="931">
        <v>0.46326730929587345</v>
      </c>
    </row>
    <row r="29" spans="2:7" ht="15" thickBot="1">
      <c r="B29" s="956" t="s">
        <v>317</v>
      </c>
      <c r="C29" s="1458" t="s">
        <v>48</v>
      </c>
      <c r="D29" s="1457" t="s">
        <v>48</v>
      </c>
      <c r="E29" s="1456" t="s">
        <v>48</v>
      </c>
      <c r="F29" s="957" t="s">
        <v>48</v>
      </c>
      <c r="G29" s="946" t="s">
        <v>48</v>
      </c>
    </row>
    <row r="30" spans="2:7" ht="15" thickBot="1">
      <c r="B30" s="935" t="s">
        <v>318</v>
      </c>
      <c r="C30" s="618">
        <v>22066907.445113257</v>
      </c>
      <c r="D30" s="619">
        <v>22770203.096510511</v>
      </c>
      <c r="E30" s="620">
        <v>23258098.007328384</v>
      </c>
      <c r="F30" s="936">
        <v>2.1426902024103578E-2</v>
      </c>
      <c r="G30" s="937">
        <v>5.3980856410349221E-2</v>
      </c>
    </row>
    <row r="31" spans="2:7" ht="15" thickBot="1">
      <c r="B31" s="935" t="s">
        <v>319</v>
      </c>
      <c r="C31" s="958">
        <v>1.4507039175947591</v>
      </c>
      <c r="D31" s="959">
        <v>1.4569376668220875</v>
      </c>
      <c r="E31" s="960">
        <v>1.4392236031867194</v>
      </c>
      <c r="F31" s="947"/>
      <c r="G31" s="948"/>
    </row>
    <row r="32" spans="2:7" ht="15" thickBot="1">
      <c r="B32" s="935" t="s">
        <v>758</v>
      </c>
      <c r="C32" s="958">
        <v>1</v>
      </c>
      <c r="D32" s="959">
        <v>1</v>
      </c>
      <c r="E32" s="960">
        <v>1</v>
      </c>
      <c r="F32" s="73"/>
      <c r="G32" s="65"/>
    </row>
    <row r="33" spans="2:7">
      <c r="B33" s="65"/>
      <c r="C33" s="65"/>
      <c r="D33" s="65"/>
      <c r="E33" s="65"/>
      <c r="F33" s="65"/>
      <c r="G33" s="65"/>
    </row>
    <row r="34" spans="2:7" ht="14.25" customHeight="1">
      <c r="B34" s="1915" t="s">
        <v>320</v>
      </c>
      <c r="C34" s="1915"/>
      <c r="D34" s="1915"/>
      <c r="E34" s="1915"/>
      <c r="F34" s="1915"/>
      <c r="G34" s="1915"/>
    </row>
    <row r="35" spans="2:7">
      <c r="B35" s="1915" t="s">
        <v>321</v>
      </c>
      <c r="C35" s="1915"/>
      <c r="D35" s="1915"/>
      <c r="E35" s="1915"/>
      <c r="F35" s="1915"/>
      <c r="G35" s="1915"/>
    </row>
    <row r="36" spans="2:7" ht="14.25" customHeight="1">
      <c r="B36" s="1915" t="s">
        <v>322</v>
      </c>
      <c r="C36" s="1915"/>
      <c r="D36" s="1915"/>
      <c r="E36" s="1915"/>
      <c r="F36" s="1915"/>
      <c r="G36" s="1915"/>
    </row>
    <row r="37" spans="2:7">
      <c r="B37" s="1915" t="s">
        <v>323</v>
      </c>
      <c r="C37" s="1915"/>
      <c r="D37" s="1915"/>
      <c r="E37" s="1915"/>
      <c r="F37" s="1915"/>
      <c r="G37" s="1915"/>
    </row>
    <row r="38" spans="2:7" ht="18.75" customHeight="1">
      <c r="B38" s="1915" t="s">
        <v>324</v>
      </c>
      <c r="C38" s="1915"/>
      <c r="D38" s="1915"/>
      <c r="E38" s="1915"/>
      <c r="F38" s="1915"/>
      <c r="G38" s="1915"/>
    </row>
    <row r="39" spans="2:7">
      <c r="B39" s="1915"/>
      <c r="C39" s="1915"/>
      <c r="D39" s="1915"/>
      <c r="E39" s="1915"/>
      <c r="F39" s="1915"/>
      <c r="G39" s="1915"/>
    </row>
    <row r="40" spans="2:7">
      <c r="B40" s="491" t="s">
        <v>325</v>
      </c>
      <c r="C40" s="491"/>
      <c r="D40" s="491"/>
      <c r="E40" s="491"/>
      <c r="F40" s="491"/>
      <c r="G40" s="491"/>
    </row>
    <row r="41" spans="2:7">
      <c r="B41" s="491" t="s">
        <v>326</v>
      </c>
      <c r="C41" s="491"/>
      <c r="D41" s="491"/>
      <c r="E41" s="491"/>
      <c r="F41" s="491"/>
      <c r="G41" s="491"/>
    </row>
    <row r="42" spans="2:7">
      <c r="B42" s="491" t="s">
        <v>327</v>
      </c>
      <c r="C42" s="491"/>
      <c r="D42" s="491"/>
      <c r="E42" s="491"/>
      <c r="F42" s="491"/>
      <c r="G42" s="491"/>
    </row>
    <row r="43" spans="2:7">
      <c r="B43" s="491" t="s">
        <v>328</v>
      </c>
      <c r="C43" s="491"/>
      <c r="D43" s="491"/>
      <c r="E43" s="491"/>
      <c r="F43" s="491"/>
      <c r="G43" s="491"/>
    </row>
    <row r="44" spans="2:7">
      <c r="B44" s="491" t="s">
        <v>329</v>
      </c>
      <c r="C44" s="74"/>
      <c r="D44" s="74"/>
      <c r="E44" s="74"/>
      <c r="F44" s="74"/>
      <c r="G44" s="65"/>
    </row>
    <row r="45" spans="2:7">
      <c r="B45" s="491"/>
      <c r="C45" s="74"/>
      <c r="D45" s="74"/>
      <c r="E45" s="74"/>
      <c r="F45" s="74"/>
      <c r="G45" s="65"/>
    </row>
    <row r="46" spans="2:7">
      <c r="B46" s="74"/>
      <c r="C46" s="74"/>
      <c r="D46" s="74"/>
      <c r="E46" s="74"/>
      <c r="F46" s="74"/>
      <c r="G46" s="74"/>
    </row>
  </sheetData>
  <mergeCells count="8">
    <mergeCell ref="B3:G3"/>
    <mergeCell ref="B37:G37"/>
    <mergeCell ref="B38:G39"/>
    <mergeCell ref="B35:G35"/>
    <mergeCell ref="B34:G34"/>
    <mergeCell ref="C5:E6"/>
    <mergeCell ref="F5:G6"/>
    <mergeCell ref="B36:G36"/>
  </mergeCells>
  <hyperlinks>
    <hyperlink ref="A1" location="Índice!A1" display="Volver al índice" xr:uid="{E313E5D7-D2F0-4CCE-9212-246F8C62EDBB}"/>
  </hyperlinks>
  <pageMargins left="0.7" right="0.7" top="0.75" bottom="0.75" header="0.3" footer="0.3"/>
  <ignoredErrors>
    <ignoredError sqref="B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53125" defaultRowHeight="14.5"/>
  <cols>
    <col min="1" max="1" width="18.453125" style="4" bestFit="1" customWidth="1"/>
    <col min="2" max="2" width="55.453125" style="12" customWidth="1"/>
    <col min="3" max="5" width="12.453125" style="5" bestFit="1" customWidth="1"/>
    <col min="6" max="8" width="10.453125" style="4"/>
  </cols>
  <sheetData>
    <row r="2" spans="1:5" ht="15" thickBot="1">
      <c r="A2" s="165" t="s">
        <v>22</v>
      </c>
      <c r="B2" s="29" t="s">
        <v>23</v>
      </c>
      <c r="C2" s="166" t="s">
        <v>24</v>
      </c>
      <c r="D2" s="166" t="s">
        <v>25</v>
      </c>
      <c r="E2" s="166" t="s">
        <v>26</v>
      </c>
    </row>
    <row r="3" spans="1:5">
      <c r="A3" s="4" t="s">
        <v>27</v>
      </c>
      <c r="B3" s="14" t="str">
        <f>'0.Resumen BAP'!B7</f>
        <v>Intereses, rendimientos y gastos similares, neto</v>
      </c>
      <c r="C3" s="8">
        <f>'0.Resumen BAP'!C7</f>
        <v>2882400.7729700003</v>
      </c>
      <c r="D3" s="8">
        <f>'0.Resumen BAP'!D7</f>
        <v>3204156</v>
      </c>
      <c r="E3" s="8">
        <f>'0.Resumen BAP'!E7</f>
        <v>3254043</v>
      </c>
    </row>
    <row r="4" spans="1:5">
      <c r="A4" s="4" t="s">
        <v>28</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27</v>
      </c>
      <c r="B7" s="15" t="str">
        <f>'0.Resumen BAP'!B8</f>
        <v>Provisión de pérdida crediticia para cartera de créditos</v>
      </c>
      <c r="C7" s="8">
        <f>'0.Resumen BAP'!C8</f>
        <v>-459976</v>
      </c>
      <c r="D7" s="8">
        <f>'0.Resumen BAP'!D8</f>
        <v>-804251</v>
      </c>
      <c r="E7" s="8">
        <f>'0.Resumen BAP'!E8</f>
        <v>-917642</v>
      </c>
    </row>
    <row r="8" spans="1:5">
      <c r="A8" s="4" t="s">
        <v>29</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27</v>
      </c>
      <c r="B11" s="15" t="str">
        <f>'0.Resumen BAP'!B9</f>
        <v>Intereses, rendimientos y gastos similares, neto, después de la provisión de pérdida crediticia para cartera de créditos</v>
      </c>
      <c r="C11" s="8">
        <f>'0.Resumen BAP'!C9</f>
        <v>2422425</v>
      </c>
      <c r="D11" s="8">
        <f>'0.Resumen BAP'!D9</f>
        <v>2399905</v>
      </c>
      <c r="E11" s="8">
        <f>'0.Resumen BAP'!E9</f>
        <v>2336401</v>
      </c>
    </row>
    <row r="12" spans="1:5">
      <c r="A12" s="4" t="s">
        <v>28</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27</v>
      </c>
      <c r="B15" s="15" t="str">
        <f>'0.Resumen BAP'!B10</f>
        <v>Total otros ingresos</v>
      </c>
      <c r="C15" s="8">
        <f>'0.Resumen BAP'!C10</f>
        <v>1301252.3034417732</v>
      </c>
      <c r="D15" s="8">
        <f>'0.Resumen BAP'!D10</f>
        <v>1433124</v>
      </c>
      <c r="E15" s="8">
        <f>'0.Resumen BAP'!E10</f>
        <v>1402603</v>
      </c>
    </row>
    <row r="16" spans="1:5">
      <c r="A16" s="4" t="s">
        <v>30</v>
      </c>
      <c r="B16" s="15" t="e">
        <f>'6.1.Otros Ingresos core'!#REF!</f>
        <v>#REF!</v>
      </c>
      <c r="C16" s="8" t="e">
        <f>'6.1.Otros Ingresos core'!#REF!</f>
        <v>#REF!</v>
      </c>
      <c r="D16" s="8" t="e">
        <f>'6.1.Otros Ingresos core'!#REF!</f>
        <v>#REF!</v>
      </c>
      <c r="E16" s="8" t="e">
        <f>'6.1.Otros Ingresos core'!#REF!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27</v>
      </c>
      <c r="B19" s="15" t="str">
        <f>'0.Resumen BAP'!B11</f>
        <v>Resultados técnicos de seguros</v>
      </c>
      <c r="C19" s="8">
        <f>'0.Resumen BAP'!C11</f>
        <v>303760</v>
      </c>
      <c r="D19" s="8">
        <f>'0.Resumen BAP'!D11</f>
        <v>296564</v>
      </c>
      <c r="E19" s="8">
        <f>'0.Resumen BAP'!E11</f>
        <v>330900</v>
      </c>
    </row>
    <row r="20" spans="1:5">
      <c r="A20" s="4" t="s">
        <v>31</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27</v>
      </c>
      <c r="B23" s="15" t="str">
        <f>'0.Resumen BAP'!B12</f>
        <v>Total otros gastos</v>
      </c>
      <c r="C23" s="8">
        <f>'0.Resumen BAP'!C12</f>
        <v>-2097590</v>
      </c>
      <c r="D23" s="8">
        <f>'0.Resumen BAP'!D12</f>
        <v>-2195304</v>
      </c>
      <c r="E23" s="8">
        <f>'0.Resumen BAP'!E12</f>
        <v>-2350469</v>
      </c>
    </row>
    <row r="24" spans="1:5">
      <c r="A24" s="4" t="s">
        <v>32</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27</v>
      </c>
      <c r="B27" s="15" t="str">
        <f>'0.Resumen BAP'!B13</f>
        <v>Utilidad (pérdida) antes del impuesto a la renta</v>
      </c>
      <c r="C27" s="8">
        <f>'0.Resumen BAP'!C13</f>
        <v>1929847.0764117735</v>
      </c>
      <c r="D27" s="8">
        <f>'0.Resumen BAP'!D13</f>
        <v>1934289</v>
      </c>
      <c r="E27" s="8">
        <f>'0.Resumen BAP'!E13</f>
        <v>1719435</v>
      </c>
    </row>
    <row r="28" spans="1:5">
      <c r="A28" s="4" t="s">
        <v>33</v>
      </c>
      <c r="B28" s="15" t="str">
        <f>B27</f>
        <v>Utilidad (pérdida) antes del impuesto a la renta</v>
      </c>
      <c r="C28" s="6">
        <f>'12.3.1.Credicorp Consolidado'!O37</f>
        <v>0</v>
      </c>
      <c r="D28" s="6" t="e">
        <f>'12.3.1.Credicorp Consolidado'!#REF!</f>
        <v>#REF!</v>
      </c>
      <c r="E28" s="6" t="e">
        <f>'12.3.1.Credicorp Consolidado'!#REF!</f>
        <v>#REF!</v>
      </c>
    </row>
    <row r="29" spans="1:5">
      <c r="B29" s="15"/>
      <c r="C29" s="10">
        <f>IF(C27-C28=0,"Check",C27-C28)</f>
        <v>1929847.0764117735</v>
      </c>
      <c r="D29" s="10" t="e">
        <f t="shared" ref="D29" si="10">IF(D27-D28=0,"Check",D27-D28)</f>
        <v>#REF!</v>
      </c>
      <c r="E29" s="10" t="e">
        <f t="shared" ref="E29" si="11">IF(E27-E28=0,"Check",E27-E28)</f>
        <v>#REF!</v>
      </c>
    </row>
    <row r="30" spans="1:5">
      <c r="B30" s="15"/>
      <c r="C30" s="8"/>
      <c r="D30" s="8"/>
      <c r="E30" s="8"/>
    </row>
    <row r="31" spans="1:5">
      <c r="A31" s="4" t="s">
        <v>27</v>
      </c>
      <c r="B31" s="15" t="str">
        <f>'0.Resumen BAP'!B14</f>
        <v>Impuesto a la renta</v>
      </c>
      <c r="C31" s="8">
        <f>'0.Resumen BAP'!C14</f>
        <v>-575083</v>
      </c>
      <c r="D31" s="8">
        <f>'0.Resumen BAP'!D14</f>
        <v>-504472</v>
      </c>
      <c r="E31" s="8">
        <f>'0.Resumen BAP'!E14</f>
        <v>-455865</v>
      </c>
    </row>
    <row r="32" spans="1:5">
      <c r="A32" s="4" t="s">
        <v>33</v>
      </c>
      <c r="B32" s="15" t="str">
        <f>B31</f>
        <v>Impuesto a la renta</v>
      </c>
      <c r="C32" s="8">
        <f>'12.3.1.Credicorp Consolidado'!O39</f>
        <v>0</v>
      </c>
      <c r="D32" s="8" t="e">
        <f>'12.3.1.Credicorp Consolidado'!#REF!</f>
        <v>#REF!</v>
      </c>
      <c r="E32" s="8" t="e">
        <f>'12.3.1.Credicorp Consolidado'!#REF!</f>
        <v>#REF!</v>
      </c>
    </row>
    <row r="33" spans="1:5">
      <c r="B33" s="15"/>
      <c r="C33" s="10">
        <f>IF(C31-C32=0,"Check",C31-C32)</f>
        <v>-575083</v>
      </c>
      <c r="D33" s="10" t="e">
        <f t="shared" ref="D33" si="12">IF(D31-D32=0,"Check",D31-D32)</f>
        <v>#REF!</v>
      </c>
      <c r="E33" s="10" t="e">
        <f t="shared" ref="E33" si="13">IF(E31-E32=0,"Check",E31-E32)</f>
        <v>#REF!</v>
      </c>
    </row>
    <row r="34" spans="1:5">
      <c r="B34" s="15"/>
      <c r="C34" s="8"/>
      <c r="D34" s="8"/>
      <c r="E34" s="8"/>
    </row>
    <row r="35" spans="1:5">
      <c r="A35" s="4" t="s">
        <v>27</v>
      </c>
      <c r="B35" s="15" t="str">
        <f>'0.Resumen BAP'!B15</f>
        <v>Utilidad (pérdida) neta</v>
      </c>
      <c r="C35" s="8">
        <f>'0.Resumen BAP'!C15</f>
        <v>1354764.0764117735</v>
      </c>
      <c r="D35" s="8">
        <f>'0.Resumen BAP'!D15</f>
        <v>1429817</v>
      </c>
      <c r="E35" s="8">
        <f>'0.Resumen BAP'!E15</f>
        <v>1263570</v>
      </c>
    </row>
    <row r="36" spans="1:5">
      <c r="A36" s="4" t="s">
        <v>33</v>
      </c>
      <c r="B36" s="15" t="str">
        <f>B35</f>
        <v>Utilidad (pérdida) neta</v>
      </c>
      <c r="C36" s="8">
        <f>'12.3.1.Credicorp Consolidado'!O40</f>
        <v>0</v>
      </c>
      <c r="D36" s="8" t="e">
        <f>'12.3.1.Credicorp Consolidado'!#REF!</f>
        <v>#REF!</v>
      </c>
      <c r="E36" s="8" t="e">
        <f>'12.3.1.Credicorp Consolidado'!#REF!</f>
        <v>#REF!</v>
      </c>
    </row>
    <row r="37" spans="1:5">
      <c r="B37" s="15"/>
      <c r="C37" s="10">
        <f>IF(C35-C36=0,"Check",C35-C36)</f>
        <v>1354764.0764117735</v>
      </c>
      <c r="D37" s="10" t="e">
        <f t="shared" ref="D37" si="14">IF(D35-D36=0,"Check",D35-D36)</f>
        <v>#REF!</v>
      </c>
      <c r="E37" s="10" t="e">
        <f t="shared" ref="E37" si="15">IF(E35-E36=0,"Check",E35-E36)</f>
        <v>#REF!</v>
      </c>
    </row>
    <row r="38" spans="1:5">
      <c r="B38" s="15"/>
      <c r="C38" s="8"/>
      <c r="D38" s="8"/>
      <c r="E38" s="8"/>
    </row>
    <row r="39" spans="1:5">
      <c r="A39" s="4" t="s">
        <v>27</v>
      </c>
      <c r="B39" s="15" t="str">
        <f>'0.Resumen BAP'!B16</f>
        <v>Interés no controlador</v>
      </c>
      <c r="C39" s="8">
        <f>'0.Resumen BAP'!C16</f>
        <v>31855</v>
      </c>
      <c r="D39" s="8">
        <f>'0.Resumen BAP'!D16</f>
        <v>28550</v>
      </c>
      <c r="E39" s="8">
        <f>'0.Resumen BAP'!E16</f>
        <v>25397</v>
      </c>
    </row>
    <row r="40" spans="1:5">
      <c r="A40" s="4" t="s">
        <v>33</v>
      </c>
      <c r="B40" s="15" t="str">
        <f>B39</f>
        <v>Interés no controlador</v>
      </c>
      <c r="C40" s="8">
        <f>'12.3.1.Credicorp Consolidado'!O41</f>
        <v>0</v>
      </c>
      <c r="D40" s="8" t="e">
        <f>'12.3.1.Credicorp Consolidado'!#REF!</f>
        <v>#REF!</v>
      </c>
      <c r="E40" s="8" t="e">
        <f>'12.3.1.Credicorp Consolidado'!#REF!</f>
        <v>#REF!</v>
      </c>
    </row>
    <row r="41" spans="1:5">
      <c r="B41" s="15"/>
      <c r="C41" s="10">
        <f>IF(C39-C40=0,"Check",C39-C40)</f>
        <v>31855</v>
      </c>
      <c r="D41" s="10" t="e">
        <f t="shared" ref="D41" si="16">IF(D39-D40=0,"Check",D39-D40)</f>
        <v>#REF!</v>
      </c>
      <c r="E41" s="10" t="e">
        <f t="shared" ref="E41" si="17">IF(E39-E40=0,"Check",E39-E40)</f>
        <v>#REF!</v>
      </c>
    </row>
    <row r="42" spans="1:5">
      <c r="B42" s="15"/>
      <c r="C42" s="8"/>
      <c r="D42" s="8"/>
      <c r="E42" s="8"/>
    </row>
    <row r="43" spans="1:5">
      <c r="A43" s="4" t="s">
        <v>27</v>
      </c>
      <c r="B43" s="15" t="str">
        <f>'0.Resumen BAP'!B17</f>
        <v>Utilidad (pérdida) neta atribuible a Credicorp</v>
      </c>
      <c r="C43" s="8">
        <f>'0.Resumen BAP'!C17</f>
        <v>1322909.0764117735</v>
      </c>
      <c r="D43" s="8">
        <f>'0.Resumen BAP'!D17</f>
        <v>1401267</v>
      </c>
      <c r="E43" s="8">
        <f>'0.Resumen BAP'!E17</f>
        <v>1238173</v>
      </c>
    </row>
    <row r="44" spans="1:5">
      <c r="A44" s="4" t="s">
        <v>33</v>
      </c>
      <c r="B44" s="15" t="str">
        <f>B43</f>
        <v>Utilidad (pérdida) neta atribuible a Credicorp</v>
      </c>
      <c r="C44" s="8">
        <f>'12.3.1.Credicorp Consolidado'!O42</f>
        <v>0</v>
      </c>
      <c r="D44" s="8" t="e">
        <f>'12.3.1.Credicorp Consolidado'!#REF!</f>
        <v>#REF!</v>
      </c>
      <c r="E44" s="8" t="e">
        <f>'12.3.1.Credicorp Consolidado'!#REF!</f>
        <v>#REF!</v>
      </c>
    </row>
    <row r="45" spans="1:5">
      <c r="B45" s="15"/>
      <c r="C45" s="10">
        <f>IF(C43-C44=0,"Check",C43-C44)</f>
        <v>1322909.0764117735</v>
      </c>
      <c r="D45" s="10" t="e">
        <f t="shared" ref="D45" si="18">IF(D43-D44=0,"Check",D43-D44)</f>
        <v>#REF!</v>
      </c>
      <c r="E45" s="10" t="e">
        <f t="shared" ref="E45" si="19">IF(E43-E44=0,"Check",E43-E44)</f>
        <v>#REF!</v>
      </c>
    </row>
    <row r="46" spans="1:5">
      <c r="B46" s="15"/>
      <c r="C46" s="9"/>
      <c r="D46" s="9"/>
      <c r="E46" s="9"/>
    </row>
    <row r="47" spans="1:5">
      <c r="A47" s="4" t="s">
        <v>27</v>
      </c>
      <c r="B47" s="15" t="str">
        <f>'0.Resumen BAP'!B18</f>
        <v>Utilidad (pérdida) neta / acción (S/)</v>
      </c>
      <c r="C47" s="9">
        <f>'0.Resumen BAP'!C18</f>
        <v>16.585815723307782</v>
      </c>
      <c r="D47" s="9">
        <f>'0.Resumen BAP'!D18</f>
        <v>17.568218901476644</v>
      </c>
      <c r="E47" s="9">
        <f>'0.Resumen BAP'!E18</f>
        <v>15.523447210201939</v>
      </c>
    </row>
    <row r="48" spans="1:5">
      <c r="B48" s="15"/>
      <c r="C48" s="22"/>
      <c r="D48" s="22"/>
      <c r="E48" s="22"/>
    </row>
    <row r="49" spans="1:5">
      <c r="B49" s="15"/>
      <c r="C49" s="21">
        <f>IF(C47-C48=0,"Check",C47-C48)</f>
        <v>16.585815723307782</v>
      </c>
      <c r="D49" s="21">
        <f t="shared" ref="D49" si="20">IF(D47-D48=0,"Check",D47-D48)</f>
        <v>17.568218901476644</v>
      </c>
      <c r="E49" s="21">
        <f t="shared" ref="E49" si="21">IF(E47-E48=0,"Check",E47-E48)</f>
        <v>15.523447210201939</v>
      </c>
    </row>
    <row r="50" spans="1:5">
      <c r="B50" s="15"/>
      <c r="C50" s="8"/>
      <c r="D50" s="8"/>
      <c r="E50" s="8"/>
    </row>
    <row r="51" spans="1:5">
      <c r="A51" s="4" t="s">
        <v>27</v>
      </c>
      <c r="B51" s="15" t="str">
        <f>'0.Resumen BAP'!B19</f>
        <v>Colocaciones</v>
      </c>
      <c r="C51" s="8">
        <f>'0.Resumen BAP'!C19</f>
        <v>151392202</v>
      </c>
      <c r="D51" s="8">
        <f>'0.Resumen BAP'!D19</f>
        <v>142845549</v>
      </c>
      <c r="E51" s="8">
        <f>'0.Resumen BAP'!E19</f>
        <v>145129260</v>
      </c>
    </row>
    <row r="52" spans="1:5">
      <c r="A52" s="4" t="s">
        <v>34</v>
      </c>
      <c r="B52" s="15" t="e">
        <f>#REF!</f>
        <v>#REF!</v>
      </c>
      <c r="C52" s="8">
        <f>'3.1.AGIs'!C9</f>
        <v>151392202</v>
      </c>
      <c r="D52" s="8">
        <f>'3.1.AGIs'!D9</f>
        <v>142845549</v>
      </c>
      <c r="E52" s="8">
        <f>'3.1.AGIs'!E9</f>
        <v>145129260</v>
      </c>
    </row>
    <row r="53" spans="1:5">
      <c r="B53" s="15"/>
      <c r="C53" s="19" t="str">
        <f>IF(C51-C52=0,"Check",C51-C52)</f>
        <v>Check</v>
      </c>
      <c r="D53" s="19" t="str">
        <f t="shared" ref="D53" si="22">IF(D51-D52=0,"Check",D51-D52)</f>
        <v>Check</v>
      </c>
      <c r="E53" s="19" t="str">
        <f t="shared" ref="E53" si="23">IF(E51-E52=0,"Check",E51-E52)</f>
        <v>Check</v>
      </c>
    </row>
    <row r="54" spans="1:5">
      <c r="B54" s="15"/>
      <c r="C54" s="8"/>
      <c r="D54" s="8"/>
      <c r="E54" s="8"/>
    </row>
    <row r="55" spans="1:5">
      <c r="A55" s="4" t="s">
        <v>27</v>
      </c>
      <c r="B55" s="15" t="str">
        <f>'0.Resumen BAP'!B20</f>
        <v>Depósitos y obligaciones</v>
      </c>
      <c r="C55" s="8">
        <f>'0.Resumen BAP'!C20</f>
        <v>152792014</v>
      </c>
      <c r="D55" s="8">
        <f>'0.Resumen BAP'!D20</f>
        <v>143387717</v>
      </c>
      <c r="E55" s="8">
        <f>'0.Resumen BAP'!E20</f>
        <v>148471535</v>
      </c>
    </row>
    <row r="56" spans="1:5">
      <c r="A56" s="4" t="s">
        <v>35</v>
      </c>
      <c r="B56" s="15" t="e">
        <f>'2.Depositos'!#REF!</f>
        <v>#REF!</v>
      </c>
      <c r="C56" s="8">
        <f>'2.Depositos'!C12</f>
        <v>0</v>
      </c>
      <c r="D56" s="8">
        <f>'2.Depositos'!D12</f>
        <v>0</v>
      </c>
      <c r="E56" s="8">
        <f>'2.Depositos'!E12</f>
        <v>0</v>
      </c>
    </row>
    <row r="57" spans="1:5">
      <c r="B57" s="15"/>
      <c r="C57" s="10">
        <f>IF(C55-C56=0,"Check",C55-C56)</f>
        <v>152792014</v>
      </c>
      <c r="D57" s="10">
        <f t="shared" ref="D57" si="24">IF(D55-D56=0,"Check",D55-D56)</f>
        <v>143387717</v>
      </c>
      <c r="E57" s="10">
        <f t="shared" ref="E57" si="25">IF(E55-E56=0,"Check",E55-E56)</f>
        <v>148471535</v>
      </c>
    </row>
    <row r="58" spans="1:5">
      <c r="B58" s="15"/>
      <c r="C58" s="8"/>
      <c r="D58" s="8"/>
      <c r="E58" s="8"/>
    </row>
    <row r="59" spans="1:5">
      <c r="A59" s="4" t="s">
        <v>27</v>
      </c>
      <c r="B59" s="15" t="str">
        <f>'0.Resumen BAP'!B21</f>
        <v>Patrimonio Neto</v>
      </c>
      <c r="C59" s="8">
        <f>'0.Resumen BAP'!C21</f>
        <v>27292658</v>
      </c>
      <c r="D59" s="8">
        <f>'0.Resumen BAP'!D21</f>
        <v>30027036</v>
      </c>
      <c r="E59" s="8">
        <f>'0.Resumen BAP'!E21</f>
        <v>31267592</v>
      </c>
    </row>
    <row r="60" spans="1:5">
      <c r="A60" s="4" t="s">
        <v>33</v>
      </c>
      <c r="B60" s="15" t="str">
        <f>B59</f>
        <v>Patrimonio Neto</v>
      </c>
      <c r="C60" s="8">
        <f>'12.3.1.Credicorp Consolidado'!E57</f>
        <v>0</v>
      </c>
      <c r="D60" s="8">
        <f>'12.3.1.Credicorp Consolidado'!F57</f>
        <v>0</v>
      </c>
      <c r="E60" s="8">
        <f>'12.3.1.Credicorp Consolidado'!G57</f>
        <v>0</v>
      </c>
    </row>
    <row r="61" spans="1:5">
      <c r="B61" s="15"/>
      <c r="C61" s="10">
        <f>IF(C59-C60=0,"Check",C59-C60)</f>
        <v>27292658</v>
      </c>
      <c r="D61" s="10">
        <f t="shared" ref="D61" si="26">IF(D59-D60=0,"Check",D59-D60)</f>
        <v>30027036</v>
      </c>
      <c r="E61" s="10">
        <f t="shared" ref="E61" si="27">IF(E59-E60=0,"Check",E59-E60)</f>
        <v>31267592</v>
      </c>
    </row>
    <row r="62" spans="1:5">
      <c r="B62" s="15"/>
      <c r="C62" s="8"/>
      <c r="D62" s="8"/>
      <c r="E62" s="8"/>
    </row>
    <row r="63" spans="1:5">
      <c r="A63" s="4" t="s">
        <v>27</v>
      </c>
      <c r="B63" s="15" t="str">
        <f>'0.Resumen BAP'!B23</f>
        <v>Margen neto por intereses(1)</v>
      </c>
      <c r="C63" s="11">
        <f>'0.Resumen BAP'!C23</f>
        <v>5.3252340688905948E-2</v>
      </c>
      <c r="D63" s="11">
        <f>'0.Resumen BAP'!D23</f>
        <v>6.0173063484955221E-2</v>
      </c>
      <c r="E63" s="11">
        <f>'0.Resumen BAP'!E23</f>
        <v>6.1082132191491924E-2</v>
      </c>
    </row>
    <row r="64" spans="1:5">
      <c r="A64" s="4" t="s">
        <v>28</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27</v>
      </c>
      <c r="B67" s="15" t="str">
        <f>'0.Resumen BAP'!B24</f>
        <v>Margen neto por intereses ajustado por riesgo</v>
      </c>
      <c r="C67" s="11">
        <f>'0.Resumen BAP'!C24</f>
        <v>4.5088471826240983E-2</v>
      </c>
      <c r="D67" s="11">
        <f>'0.Resumen BAP'!D24</f>
        <v>4.559350582804856E-2</v>
      </c>
      <c r="E67" s="11">
        <f>'0.Resumen BAP'!E24</f>
        <v>4.4452137559090804E-2</v>
      </c>
    </row>
    <row r="68" spans="1:5">
      <c r="A68" s="4" t="s">
        <v>28</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27</v>
      </c>
      <c r="B71" s="15" t="str">
        <f>'0.Resumen BAP'!B25</f>
        <v>Costo de fondeo(2)</v>
      </c>
      <c r="C71" s="26">
        <f>'0.Resumen BAP'!C25</f>
        <v>2.058918040333324E-2</v>
      </c>
      <c r="D71" s="26">
        <f>'0.Resumen BAP'!D25</f>
        <v>2.9092022636944138E-2</v>
      </c>
      <c r="E71" s="26">
        <f>'0.Resumen BAP'!E25</f>
        <v>3.1525015780470123E-2</v>
      </c>
    </row>
    <row r="72" spans="1:5">
      <c r="A72" s="4" t="s">
        <v>35</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27</v>
      </c>
      <c r="B75" s="15" t="str">
        <f>'0.Resumen BAP'!B26</f>
        <v>ROE</v>
      </c>
      <c r="C75" s="11">
        <f>'0.Resumen BAP'!C26</f>
        <v>0.1979644472996383</v>
      </c>
      <c r="D75" s="11">
        <f>'0.Resumen BAP'!D26</f>
        <v>0.18563843628822088</v>
      </c>
      <c r="E75" s="11">
        <f>'0.Resumen BAP'!E26</f>
        <v>0.16160280536162475</v>
      </c>
    </row>
    <row r="76" spans="1:5">
      <c r="A76" s="4" t="s">
        <v>36</v>
      </c>
      <c r="B76" s="15" t="str">
        <f>B75</f>
        <v>ROE</v>
      </c>
      <c r="C76" s="27">
        <f>'0.2.ROAE'!C18</f>
        <v>0.1979644472996383</v>
      </c>
      <c r="D76" s="27">
        <f>'0.2.ROAE'!D18</f>
        <v>0.18563843628822088</v>
      </c>
      <c r="E76" s="27">
        <f>'0.2.ROAE'!E18</f>
        <v>0.16160280536162475</v>
      </c>
    </row>
    <row r="77" spans="1:5">
      <c r="B77" s="15"/>
      <c r="C77" s="13" t="str">
        <f>IF(C75-C76=0,"Check",C75-C76)</f>
        <v>Check</v>
      </c>
      <c r="D77" s="13" t="str">
        <f t="shared" ref="D77" si="31">IF(D75-D76=0,"Check",D75-D76)</f>
        <v>Check</v>
      </c>
      <c r="E77" s="13" t="str">
        <f>IF(E75-E76=0,"Check",E75-E76)</f>
        <v>Check</v>
      </c>
    </row>
    <row r="78" spans="1:5">
      <c r="B78" s="15"/>
      <c r="C78" s="11"/>
      <c r="D78" s="11"/>
      <c r="E78" s="11"/>
    </row>
    <row r="79" spans="1:5">
      <c r="A79" s="4" t="s">
        <v>27</v>
      </c>
      <c r="B79" s="15" t="str">
        <f>'0.Resumen BAP'!B27</f>
        <v>ROA</v>
      </c>
      <c r="C79" s="11">
        <f>'0.Resumen BAP'!C27</f>
        <v>2.208107535404065E-2</v>
      </c>
      <c r="D79" s="11">
        <f>'0.Resumen BAP'!D27</f>
        <v>2.3767987077953811E-2</v>
      </c>
      <c r="E79" s="11">
        <f>'0.Resumen BAP'!E27</f>
        <v>2.0996505013390534E-2</v>
      </c>
    </row>
    <row r="80" spans="1:5">
      <c r="B80" s="15" t="str">
        <f>B79</f>
        <v>ROA</v>
      </c>
      <c r="C80" s="23"/>
      <c r="D80" s="23"/>
      <c r="E80" s="23"/>
    </row>
    <row r="81" spans="1:5">
      <c r="B81" s="15"/>
      <c r="C81" s="13">
        <f>IF(C79-C80=0,"Check",C79-C80)</f>
        <v>2.208107535404065E-2</v>
      </c>
      <c r="D81" s="13">
        <f t="shared" ref="D81" si="32">IF(D79-D80=0,"Check",D79-D80)</f>
        <v>2.3767987077953811E-2</v>
      </c>
      <c r="E81" s="13">
        <f>IF(E79-E80=0,"Check",E79-E80)</f>
        <v>2.0996505013390534E-2</v>
      </c>
    </row>
    <row r="82" spans="1:5">
      <c r="B82" s="15"/>
      <c r="C82" s="11"/>
      <c r="D82" s="11"/>
      <c r="E82" s="11"/>
    </row>
    <row r="83" spans="1:5">
      <c r="A83" s="4" t="s">
        <v>27</v>
      </c>
      <c r="B83" s="15" t="str">
        <f>'0.Resumen BAP'!B29</f>
        <v xml:space="preserve">Índice de cartera atrasada (3) </v>
      </c>
      <c r="C83" s="11">
        <f>'0.Resumen BAP'!C29</f>
        <v>4.1284365491955785E-2</v>
      </c>
      <c r="D83" s="11">
        <f>'0.Resumen BAP'!D29</f>
        <v>4.1859162164023744E-2</v>
      </c>
      <c r="E83" s="11">
        <f>'0.Resumen BAP'!E29</f>
        <v>4.414233904313989E-2</v>
      </c>
    </row>
    <row r="84" spans="1:5">
      <c r="A84" s="4" t="s">
        <v>29</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27</v>
      </c>
      <c r="B87" s="15" t="str">
        <f>'0.Resumen BAP'!B30</f>
        <v>Índice de cartera atrasada 90 días</v>
      </c>
      <c r="C87" s="11">
        <f>'0.Resumen BAP'!C30</f>
        <v>3.0831228413396413E-2</v>
      </c>
      <c r="D87" s="11">
        <f>'0.Resumen BAP'!D30</f>
        <v>3.404144899618388E-2</v>
      </c>
      <c r="E87" s="11">
        <f>'0.Resumen BAP'!E30</f>
        <v>3.5374201318967381E-2</v>
      </c>
    </row>
    <row r="88" spans="1:5">
      <c r="A88" s="4" t="s">
        <v>29</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27</v>
      </c>
      <c r="B91" s="15" t="str">
        <f>'0.Resumen BAP'!B31</f>
        <v>Índice de cartera deteriorada (4)</v>
      </c>
      <c r="C91" s="11">
        <f>'0.Resumen BAP'!C31</f>
        <v>5.3233342890408583E-2</v>
      </c>
      <c r="D91" s="11">
        <f>'0.Resumen BAP'!D31</f>
        <v>5.6449214248880795E-2</v>
      </c>
      <c r="E91" s="11">
        <f>'0.Resumen BAP'!E31</f>
        <v>5.9667106412586962E-2</v>
      </c>
    </row>
    <row r="92" spans="1:5">
      <c r="A92" s="4" t="s">
        <v>29</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27</v>
      </c>
      <c r="B95" s="15" t="str">
        <f>'0.Resumen BAP'!B32</f>
        <v>Costo del riesgo (5)</v>
      </c>
      <c r="C95" s="11">
        <f>'0.Resumen BAP'!C32</f>
        <v>1.2153228341311793E-2</v>
      </c>
      <c r="D95" s="11">
        <f>'0.Resumen BAP'!D32</f>
        <v>2.2520855725088083E-2</v>
      </c>
      <c r="E95" s="11">
        <f>'0.Resumen BAP'!E32</f>
        <v>2.529171581251086E-2</v>
      </c>
    </row>
    <row r="96" spans="1:5">
      <c r="A96" s="4" t="s">
        <v>29</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27</v>
      </c>
      <c r="B99" s="15" t="str">
        <f>'0.Resumen BAP'!B33</f>
        <v xml:space="preserve">Cobertura de cartera atrasada </v>
      </c>
      <c r="C99" s="11">
        <f>'0.Resumen BAP'!C33</f>
        <v>1.2847897108076616</v>
      </c>
      <c r="D99" s="11">
        <f>'0.Resumen BAP'!D33</f>
        <v>1.330600169415133</v>
      </c>
      <c r="E99" s="11">
        <f>'0.Resumen BAP'!E33</f>
        <v>1.2575370199388263</v>
      </c>
    </row>
    <row r="100" spans="1:5">
      <c r="A100" s="4" t="s">
        <v>29</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27</v>
      </c>
      <c r="B103" s="15" t="str">
        <f>'0.Resumen BAP'!B34</f>
        <v xml:space="preserve">Cobertura de cartera deteriorada </v>
      </c>
      <c r="C103" s="11">
        <f>'0.Resumen BAP'!C34</f>
        <v>0.99640047235967533</v>
      </c>
      <c r="D103" s="11">
        <f>'0.Resumen BAP'!D34</f>
        <v>0.98668881415173693</v>
      </c>
      <c r="E103" s="11">
        <f>'0.Resumen BAP'!E34</f>
        <v>0.93033882202354123</v>
      </c>
    </row>
    <row r="104" spans="1:5">
      <c r="A104" s="4" t="s">
        <v>29</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27</v>
      </c>
      <c r="B107" s="15" t="str">
        <f>'0.Resumen BAP'!B36</f>
        <v>Ratio de eficiencia (6)</v>
      </c>
      <c r="C107" s="11">
        <f>'0.Resumen BAP'!C36</f>
        <v>0.45469523534466177</v>
      </c>
      <c r="D107" s="11">
        <f>'0.Resumen BAP'!D36</f>
        <v>0.44598468477829828</v>
      </c>
      <c r="E107" s="11">
        <f>'0.Resumen BAP'!E36</f>
        <v>0.46318386569358616</v>
      </c>
    </row>
    <row r="108" spans="1:5">
      <c r="A108" s="4" t="s">
        <v>32</v>
      </c>
      <c r="B108" s="16" t="str">
        <f>'9.Eficiencia Operativa'!B8</f>
        <v>Ratio de eficiencia(3)</v>
      </c>
      <c r="C108" s="11">
        <f>'9.Eficiencia Operativa'!C8</f>
        <v>0.45469523534466177</v>
      </c>
      <c r="D108" s="11">
        <f>'9.Eficiencia Operativa'!D8</f>
        <v>0.44598468477829828</v>
      </c>
      <c r="E108" s="11">
        <f>'9.Eficiencia Operativa'!E8</f>
        <v>0.46312441907963842</v>
      </c>
    </row>
    <row r="109" spans="1:5">
      <c r="B109" s="15"/>
      <c r="C109" s="13" t="str">
        <f>IF(C107-C108=0,"Check",C107-C108)</f>
        <v>Check</v>
      </c>
      <c r="D109" s="13" t="str">
        <f t="shared" ref="D109" si="39">IF(D107-D108=0,"Check",D107-D108)</f>
        <v>Check</v>
      </c>
      <c r="E109" s="13">
        <f>IF(E107-E108=0,"Check",E107-E108)</f>
        <v>5.9446613947744531E-5</v>
      </c>
    </row>
    <row r="110" spans="1:5">
      <c r="B110" s="15"/>
      <c r="C110" s="11"/>
      <c r="D110" s="11"/>
      <c r="E110" s="11"/>
    </row>
    <row r="111" spans="1:5">
      <c r="A111" s="4" t="s">
        <v>27</v>
      </c>
      <c r="B111" s="15" t="str">
        <f>'0.Resumen BAP'!B37</f>
        <v>Gastos operativos / Activos promedio totales</v>
      </c>
      <c r="C111" s="26">
        <f>'0.Resumen BAP'!C37</f>
        <v>3.3820200540155582E-2</v>
      </c>
      <c r="D111" s="26">
        <f>'0.Resumen BAP'!D37</f>
        <v>3.5671851345965094E-2</v>
      </c>
      <c r="E111" s="26">
        <f>'0.Resumen BAP'!E37</f>
        <v>3.8047285808221525E-2</v>
      </c>
    </row>
    <row r="112" spans="1:5">
      <c r="A112" s="4" t="s">
        <v>32</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27</v>
      </c>
      <c r="B115" s="15" t="e">
        <f>'0.Resumen BAP'!#REF!</f>
        <v>#REF!</v>
      </c>
      <c r="C115" s="11" t="e">
        <f>'0.Resumen BAP'!#REF!</f>
        <v>#REF!</v>
      </c>
      <c r="D115" s="11" t="e">
        <f>'0.Resumen BAP'!#REF!</f>
        <v>#REF!</v>
      </c>
      <c r="E115" s="11" t="e">
        <f>'0.Resumen BAP'!#REF!</f>
        <v>#REF!</v>
      </c>
    </row>
    <row r="116" spans="1:8">
      <c r="A116" s="4" t="s">
        <v>31</v>
      </c>
      <c r="B116" s="15" t="e">
        <f>B115</f>
        <v>#REF!</v>
      </c>
      <c r="C116" s="11">
        <f>'12.5.7 Grupo Pacífico'!E35</f>
        <v>0</v>
      </c>
      <c r="D116" s="11">
        <f>'12.5.7 Grupo Pacífico'!F35</f>
        <v>0</v>
      </c>
      <c r="E116" s="11">
        <f>'12.5.7 Grupo Pacífico'!G35</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27</v>
      </c>
      <c r="B119" s="15" t="e">
        <f>'0.Resumen BAP'!#REF!</f>
        <v>#REF!</v>
      </c>
      <c r="C119" s="11" t="e">
        <f>'0.Resumen BAP'!#REF!</f>
        <v>#REF!</v>
      </c>
      <c r="D119" s="11" t="e">
        <f>'0.Resumen BAP'!#REF!</f>
        <v>#REF!</v>
      </c>
      <c r="E119" s="11" t="e">
        <f>'0.Resumen BAP'!#REF!</f>
        <v>#REF!</v>
      </c>
      <c r="H119" s="7"/>
    </row>
    <row r="120" spans="1:8">
      <c r="A120" s="4" t="s">
        <v>31</v>
      </c>
      <c r="B120" s="15" t="e">
        <f>B119</f>
        <v>#REF!</v>
      </c>
      <c r="C120" s="11" t="e">
        <f>'12.5.7 Grupo Pacífico'!#REF!</f>
        <v>#REF!</v>
      </c>
      <c r="D120" s="11" t="e">
        <f>'12.5.7 Grupo Pacífico'!#REF!</f>
        <v>#REF!</v>
      </c>
      <c r="E120" s="11" t="e">
        <f>'12.5.7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27</v>
      </c>
      <c r="B123" s="15" t="str">
        <f>'0.Resumen BAP'!B39</f>
        <v>Ratio de Capital Global (7)</v>
      </c>
      <c r="C123" s="11" t="str">
        <f>'0.Resumen BAP'!C39</f>
        <v>n.a</v>
      </c>
      <c r="D123" s="11">
        <f>'0.Resumen BAP'!D39</f>
        <v>0.17201854558694107</v>
      </c>
      <c r="E123" s="11">
        <f>'0.Resumen BAP'!E39</f>
        <v>0.1751223386844436</v>
      </c>
    </row>
    <row r="124" spans="1:8">
      <c r="A124" s="4" t="s">
        <v>37</v>
      </c>
      <c r="B124" s="15" t="str">
        <f>B123</f>
        <v>Ratio de Capital Global (7)</v>
      </c>
      <c r="C124" s="11" t="e">
        <f>'10.2.Capital Regulatorio BCP'!#REF!</f>
        <v>#REF!</v>
      </c>
      <c r="D124" s="11" t="e">
        <f>'10.2.Capital Regulatorio BCP'!#REF!</f>
        <v>#REF!</v>
      </c>
      <c r="E124" s="11" t="e">
        <f>'10.2.Capital Regulatorio BCP'!#REF!</f>
        <v>#REF!</v>
      </c>
    </row>
    <row r="125" spans="1:8">
      <c r="B125" s="15"/>
      <c r="C125" s="13" t="e">
        <f t="shared" ref="C125:D125" si="43">IF(C123-C124=0,"Check",C123-C124)</f>
        <v>#VALUE!</v>
      </c>
      <c r="D125" s="13" t="e">
        <f t="shared" si="43"/>
        <v>#REF!</v>
      </c>
      <c r="E125" s="13" t="e">
        <f>IF(E123-E124=0,"Check",E123-E124)</f>
        <v>#REF!</v>
      </c>
    </row>
    <row r="126" spans="1:8">
      <c r="B126" s="15"/>
      <c r="C126" s="11"/>
      <c r="D126" s="11"/>
      <c r="E126" s="11"/>
    </row>
    <row r="127" spans="1:8">
      <c r="A127" s="4" t="s">
        <v>27</v>
      </c>
      <c r="B127" s="15" t="str">
        <f>'0.Resumen BAP'!B40</f>
        <v>Ratio Tier 1 (8)</v>
      </c>
      <c r="C127" s="11" t="str">
        <f>'0.Resumen BAP'!C40</f>
        <v>n.a</v>
      </c>
      <c r="D127" s="11">
        <f>'0.Resumen BAP'!D40</f>
        <v>0.12752803428731313</v>
      </c>
      <c r="E127" s="11">
        <f>'0.Resumen BAP'!E40</f>
        <v>0.13008835553958464</v>
      </c>
    </row>
    <row r="128" spans="1:8">
      <c r="A128" s="4" t="s">
        <v>37</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#VALUE!</v>
      </c>
      <c r="D129" s="13" t="e">
        <f t="shared" ref="D129" si="45">IF(D127-D128=0,"Check",D127-D128)</f>
        <v>#REF!</v>
      </c>
      <c r="E129" s="13" t="e">
        <f>IF(E127-E128=0,"Check",E127-E128)</f>
        <v>#REF!</v>
      </c>
    </row>
    <row r="130" spans="1:5">
      <c r="B130" s="15"/>
      <c r="C130" s="11"/>
      <c r="D130" s="11"/>
      <c r="E130" s="11"/>
    </row>
    <row r="131" spans="1:5">
      <c r="A131" s="4" t="s">
        <v>27</v>
      </c>
      <c r="B131" s="15" t="str">
        <f>'0.Resumen BAP'!B41</f>
        <v>Ratio common equity tier 1 (9) (11)</v>
      </c>
      <c r="C131" s="11">
        <f>'0.Resumen BAP'!C41</f>
        <v>0.11831344828873673</v>
      </c>
      <c r="D131" s="11">
        <f>'0.Resumen BAP'!D41</f>
        <v>0.12793827110159284</v>
      </c>
      <c r="E131" s="11">
        <f>'0.Resumen BAP'!E41</f>
        <v>0.13043822513146341</v>
      </c>
    </row>
    <row r="132" spans="1:5">
      <c r="A132" s="4" t="s">
        <v>37</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27</v>
      </c>
      <c r="B135" s="15" t="str">
        <f>'0.Resumen BAP'!B46</f>
        <v>Empleados</v>
      </c>
      <c r="C135" s="8">
        <f>'0.Resumen BAP'!C46</f>
        <v>35679</v>
      </c>
      <c r="D135" s="8">
        <f>'0.Resumen BAP'!D46</f>
        <v>37366</v>
      </c>
      <c r="E135" s="8">
        <f>'0.Resumen BAP'!E46</f>
        <v>37161</v>
      </c>
    </row>
    <row r="136" spans="1:5">
      <c r="B136" s="15"/>
      <c r="C136" s="24"/>
      <c r="D136" s="24"/>
      <c r="E136" s="24"/>
    </row>
    <row r="137" spans="1:5">
      <c r="B137" s="15"/>
      <c r="C137" s="8"/>
      <c r="D137" s="8"/>
      <c r="E137" s="8"/>
    </row>
    <row r="138" spans="1:5">
      <c r="B138" s="15"/>
      <c r="C138" s="8"/>
      <c r="D138" s="8"/>
      <c r="E138" s="8"/>
    </row>
    <row r="139" spans="1:5">
      <c r="A139" s="4" t="s">
        <v>27</v>
      </c>
      <c r="B139" s="15" t="str">
        <f>'0.Resumen BAP'!B48</f>
        <v>Acciones Emitidas</v>
      </c>
      <c r="C139" s="8">
        <f>'0.Resumen BAP'!C48</f>
        <v>94382</v>
      </c>
      <c r="D139" s="8">
        <f>'0.Resumen BAP'!D48</f>
        <v>94382</v>
      </c>
      <c r="E139" s="8">
        <f>'0.Resumen BAP'!E48</f>
        <v>94382</v>
      </c>
    </row>
    <row r="140" spans="1:5">
      <c r="B140" s="15"/>
      <c r="C140" s="24"/>
      <c r="D140" s="24"/>
      <c r="E140" s="24"/>
    </row>
    <row r="141" spans="1:5">
      <c r="B141" s="15"/>
      <c r="C141" s="8"/>
      <c r="D141" s="8"/>
      <c r="E141" s="8"/>
    </row>
    <row r="142" spans="1:5">
      <c r="B142" s="15"/>
      <c r="C142" s="8"/>
      <c r="D142" s="8"/>
      <c r="E142" s="8"/>
    </row>
    <row r="143" spans="1:5">
      <c r="A143" s="4" t="s">
        <v>27</v>
      </c>
      <c r="B143" s="15" t="str">
        <f>'0.Resumen BAP'!B49</f>
        <v xml:space="preserve">  Acciones de Tesorería (10)</v>
      </c>
      <c r="C143" s="8">
        <f>'0.Resumen BAP'!C49</f>
        <v>14849.223</v>
      </c>
      <c r="D143" s="8">
        <f>'0.Resumen BAP'!D49</f>
        <v>14828.880999999999</v>
      </c>
      <c r="E143" s="8">
        <f>'0.Resumen BAP'!E49</f>
        <v>14846.787</v>
      </c>
    </row>
    <row r="144" spans="1:5">
      <c r="B144" s="15"/>
      <c r="C144" s="24"/>
      <c r="D144" s="24"/>
      <c r="E144" s="24"/>
    </row>
    <row r="145" spans="1:5">
      <c r="B145" s="15"/>
      <c r="C145" s="8"/>
      <c r="D145" s="8"/>
      <c r="E145" s="8"/>
    </row>
    <row r="146" spans="1:5">
      <c r="B146" s="15"/>
      <c r="C146" s="8"/>
      <c r="D146" s="8"/>
      <c r="E146" s="8"/>
    </row>
    <row r="147" spans="1:5">
      <c r="A147" s="4" t="s">
        <v>27</v>
      </c>
      <c r="B147" s="15" t="str">
        <f>'0.Resumen BAP'!B50</f>
        <v xml:space="preserve">  Acciones en Circulación</v>
      </c>
      <c r="C147" s="8">
        <f>'0.Resumen BAP'!C50</f>
        <v>79532.777000000002</v>
      </c>
      <c r="D147" s="8">
        <f>'0.Resumen BAP'!D50</f>
        <v>79553.119000000006</v>
      </c>
      <c r="E147" s="8">
        <f>'0.Resumen BAP'!E50</f>
        <v>79535.213000000003</v>
      </c>
    </row>
    <row r="148" spans="1:5">
      <c r="B148" s="15"/>
      <c r="C148" s="25"/>
      <c r="D148" s="25"/>
      <c r="E148" s="25"/>
    </row>
    <row r="149" spans="1:5">
      <c r="B149" s="15"/>
    </row>
    <row r="150" spans="1:5">
      <c r="A150" s="4" t="s">
        <v>38</v>
      </c>
      <c r="B150" s="15" t="str">
        <f>'0.1.Contribuciones BAP'!B8</f>
        <v xml:space="preserve"> BCP Individual</v>
      </c>
      <c r="C150" s="8">
        <f>'0.1.Contribuciones BAP'!C8</f>
        <v>1123104.4206252003</v>
      </c>
      <c r="D150" s="8">
        <f>'0.1.Contribuciones BAP'!D8</f>
        <v>1163318.0231243998</v>
      </c>
      <c r="E150" s="8">
        <f>'0.1.Contribuciones BAP'!E8</f>
        <v>1022936.9344271999</v>
      </c>
    </row>
    <row r="151" spans="1:5">
      <c r="B151" s="30" t="s">
        <v>39</v>
      </c>
      <c r="C151" s="8">
        <f>'12.3.3 BCP Individual'!O41</f>
        <v>1290096</v>
      </c>
      <c r="D151" s="8">
        <f>'12.3.3 BCP Individual'!P41</f>
        <v>1253967</v>
      </c>
      <c r="E151" s="8">
        <f>'12.3.3 BCP Individual'!Q41</f>
        <v>1104393</v>
      </c>
    </row>
    <row r="152" spans="1:5">
      <c r="B152" s="15"/>
      <c r="C152" s="33">
        <f t="shared" ref="C152:E152" si="48">IF(C150-C151=0,"Check",C150-C151)</f>
        <v>-166991.57937479974</v>
      </c>
      <c r="D152" s="33">
        <f t="shared" si="48"/>
        <v>-90648.976875600172</v>
      </c>
      <c r="E152" s="33">
        <f t="shared" si="48"/>
        <v>-81456.065572800115</v>
      </c>
    </row>
    <row r="153" spans="1:5">
      <c r="B153" s="15"/>
      <c r="C153" s="33"/>
      <c r="D153" s="33"/>
      <c r="E153" s="33"/>
    </row>
    <row r="154" spans="1:5">
      <c r="A154" s="4" t="s">
        <v>38</v>
      </c>
      <c r="B154" s="15" t="str">
        <f>'0.1.Contribuciones BAP'!B9</f>
        <v xml:space="preserve"> BCP Bolivia</v>
      </c>
      <c r="C154" s="8">
        <f>'0.1.Contribuciones BAP'!C9</f>
        <v>13921</v>
      </c>
      <c r="D154" s="8">
        <f>'0.1.Contribuciones BAP'!D9</f>
        <v>21602</v>
      </c>
      <c r="E154" s="8">
        <f>'0.1.Contribuciones BAP'!E9</f>
        <v>21059</v>
      </c>
    </row>
    <row r="155" spans="1:5">
      <c r="B155" s="15" t="str">
        <f>'12.3.4. BCP Bolivia'!B40</f>
        <v>Utilidad neta</v>
      </c>
      <c r="C155" s="8">
        <f>'12.3.4. BCP Bolivia'!C40</f>
        <v>13921.256064428191</v>
      </c>
      <c r="D155" s="8">
        <f>'12.3.4. BCP Bolivia'!D40</f>
        <v>21602.584694191668</v>
      </c>
      <c r="E155" s="8">
        <f>'12.3.4. BCP Bolivia'!E40</f>
        <v>21058.527252331991</v>
      </c>
    </row>
    <row r="156" spans="1:5">
      <c r="B156" s="15"/>
      <c r="C156" s="13">
        <f t="shared" ref="C156:E156" si="49">IF(C154-C155=0,"Check",C154-C155)</f>
        <v>-0.25606442819116637</v>
      </c>
      <c r="D156" s="31">
        <f t="shared" si="49"/>
        <v>-0.58469419166794978</v>
      </c>
      <c r="E156" s="13">
        <f t="shared" si="49"/>
        <v>0.47274766800910584</v>
      </c>
    </row>
    <row r="157" spans="1:5">
      <c r="B157" s="15"/>
      <c r="C157" s="13"/>
      <c r="D157" s="31"/>
      <c r="E157" s="13"/>
    </row>
    <row r="158" spans="1:5">
      <c r="A158" s="4" t="s">
        <v>38</v>
      </c>
      <c r="B158" s="15" t="str">
        <f>'0.1.Contribuciones BAP'!B11</f>
        <v xml:space="preserve"> Mibanco (1)</v>
      </c>
      <c r="C158" s="8">
        <f>'0.1.Contribuciones BAP'!C11</f>
        <v>143769.67430229892</v>
      </c>
      <c r="D158" s="8">
        <f>'0.1.Contribuciones BAP'!D11</f>
        <v>64882.746386349208</v>
      </c>
      <c r="E158" s="8">
        <f>'0.1.Contribuciones BAP'!E11</f>
        <v>59035.985052359625</v>
      </c>
    </row>
    <row r="159" spans="1:5">
      <c r="B159" s="15" t="str">
        <f>'12.5.5. Mibanco'!B41</f>
        <v>Utilidad neta</v>
      </c>
      <c r="C159" s="8">
        <f>'12.5.5. Mibanco'!C41</f>
        <v>147042.38741000008</v>
      </c>
      <c r="D159" s="8">
        <f>'12.5.5. Mibanco'!D41</f>
        <v>66359.710269999923</v>
      </c>
      <c r="E159" s="8">
        <f>'12.5.5. Mibanco'!E41</f>
        <v>60379.855699999905</v>
      </c>
    </row>
    <row r="160" spans="1:5">
      <c r="B160" s="15"/>
    </row>
    <row r="161" spans="1:7">
      <c r="A161" s="4" t="s">
        <v>38</v>
      </c>
      <c r="B161" s="15" t="str">
        <f>'0.1.Contribuciones BAP'!B12</f>
        <v xml:space="preserve"> Mibanco Colombia</v>
      </c>
      <c r="C161" s="8">
        <f>'0.1.Contribuciones BAP'!C12</f>
        <v>5227.2813720000013</v>
      </c>
      <c r="D161" s="8">
        <f>'0.1.Contribuciones BAP'!D12</f>
        <v>-8551.8935247999998</v>
      </c>
      <c r="E161" s="8">
        <f>'0.1.Contribuciones BAP'!E12</f>
        <v>-12272.738769199999</v>
      </c>
    </row>
    <row r="162" spans="1:7">
      <c r="B162" s="15"/>
      <c r="C162" s="8"/>
      <c r="D162" s="8"/>
      <c r="E162" s="8"/>
    </row>
    <row r="163" spans="1:7">
      <c r="B163" s="15"/>
    </row>
    <row r="164" spans="1:7">
      <c r="A164" s="4" t="s">
        <v>38</v>
      </c>
      <c r="B164" s="15" t="str">
        <f>'0.1.Contribuciones BAP'!B14</f>
        <v xml:space="preserve"> Grupo Pacífico (2)</v>
      </c>
      <c r="C164" s="8">
        <f>'0.1.Contribuciones BAP'!C14</f>
        <v>177852</v>
      </c>
      <c r="D164" s="8">
        <f>'0.1.Contribuciones BAP'!D14</f>
        <v>204340</v>
      </c>
      <c r="E164" s="8">
        <f>'0.1.Contribuciones BAP'!E14</f>
        <v>243531</v>
      </c>
    </row>
    <row r="165" spans="1:7">
      <c r="B165" s="15" t="e">
        <f>'12.5.7 Grupo Pacífico'!#REF!</f>
        <v>#REF!</v>
      </c>
      <c r="C165" s="8" t="e">
        <f>'12.5.7 Grupo Pacífico'!#REF!</f>
        <v>#REF!</v>
      </c>
      <c r="D165" s="8" t="e">
        <f>'12.5.7 Grupo Pacífico'!#REF!</f>
        <v>#REF!</v>
      </c>
      <c r="E165" s="8" t="e">
        <f>'12.5.7 Grupo Pacífico'!#REF!</f>
        <v>#REF!</v>
      </c>
    </row>
    <row r="166" spans="1:7">
      <c r="B166" s="15"/>
      <c r="C166" s="8"/>
    </row>
    <row r="167" spans="1:7">
      <c r="A167" s="4" t="s">
        <v>38</v>
      </c>
      <c r="B167" s="15" t="str">
        <f>'0.1.Contribuciones BAP'!B15</f>
        <v xml:space="preserve"> Prima AFP</v>
      </c>
      <c r="C167" s="8">
        <f>'0.1.Contribuciones BAP'!C15</f>
        <v>30730</v>
      </c>
      <c r="D167" s="8">
        <f>'0.1.Contribuciones BAP'!D15</f>
        <v>37413</v>
      </c>
      <c r="E167" s="8">
        <f>'0.1.Contribuciones BAP'!E15</f>
        <v>31998</v>
      </c>
      <c r="F167" s="8"/>
      <c r="G167" s="8"/>
    </row>
    <row r="168" spans="1:7">
      <c r="B168" s="15"/>
      <c r="C168" s="8"/>
      <c r="D168" s="8"/>
      <c r="E168" s="8"/>
    </row>
    <row r="169" spans="1:7">
      <c r="B169" s="15"/>
    </row>
    <row r="170" spans="1:7">
      <c r="A170" s="4" t="s">
        <v>38</v>
      </c>
      <c r="B170" s="15" t="str">
        <f>'0.1.Contribuciones BAP'!B17</f>
        <v xml:space="preserve"> Credicorp Capital</v>
      </c>
      <c r="C170" s="8">
        <f>'0.1.Contribuciones BAP'!C17</f>
        <v>18755</v>
      </c>
      <c r="D170" s="8">
        <f>'0.1.Contribuciones BAP'!D17</f>
        <v>8463</v>
      </c>
      <c r="E170" s="8">
        <f>'0.1.Contribuciones BAP'!E17</f>
        <v>-952</v>
      </c>
    </row>
    <row r="171" spans="1:7">
      <c r="B171" s="15"/>
      <c r="C171" s="8"/>
      <c r="D171" s="8"/>
      <c r="E171" s="8"/>
    </row>
    <row r="172" spans="1:7">
      <c r="B172" s="15"/>
    </row>
    <row r="173" spans="1:7">
      <c r="A173" s="4" t="s">
        <v>38</v>
      </c>
      <c r="B173" s="15" t="str">
        <f>'0.1.Contribuciones BAP'!B18</f>
        <v xml:space="preserve"> Atlantic Security Bank</v>
      </c>
      <c r="C173" s="8">
        <f>'0.1.Contribuciones BAP'!C18</f>
        <v>9475</v>
      </c>
      <c r="D173" s="8">
        <f>'0.1.Contribuciones BAP'!D18</f>
        <v>45137</v>
      </c>
      <c r="E173" s="8">
        <f>'0.1.Contribuciones BAP'!E18</f>
        <v>26871</v>
      </c>
    </row>
    <row r="174" spans="1:7">
      <c r="B174" s="15"/>
      <c r="C174" s="8"/>
      <c r="D174" s="8"/>
      <c r="E174" s="8"/>
    </row>
    <row r="175" spans="1:7">
      <c r="B175" s="15"/>
    </row>
    <row r="176" spans="1:7">
      <c r="A176" s="4" t="s">
        <v>38</v>
      </c>
      <c r="B176" s="15" t="str">
        <f>'0.1.Contribuciones BAP'!B20</f>
        <v>Utilidad neta atribuible a Credicorp</v>
      </c>
      <c r="C176" s="8">
        <f>'0.1.Contribuciones BAP'!C20</f>
        <v>1322909</v>
      </c>
      <c r="D176" s="8">
        <f>'0.1.Contribuciones BAP'!D20</f>
        <v>1401267</v>
      </c>
      <c r="E176" s="8">
        <f>'0.1.Contribuciones BAP'!E20</f>
        <v>1238173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I73"/>
  <sheetViews>
    <sheetView showGridLines="0" topLeftCell="A29" zoomScale="89" zoomScaleNormal="89" workbookViewId="0">
      <selection activeCell="B50" sqref="B50:G63"/>
    </sheetView>
  </sheetViews>
  <sheetFormatPr baseColWidth="10" defaultColWidth="11.453125" defaultRowHeight="14.5"/>
  <cols>
    <col min="2" max="2" width="62.6328125" customWidth="1"/>
    <col min="3" max="3" width="14.81640625" customWidth="1"/>
    <col min="4" max="4" width="14.1796875" customWidth="1"/>
    <col min="5" max="5" width="17.453125" bestFit="1" customWidth="1"/>
  </cols>
  <sheetData>
    <row r="1" spans="1:9">
      <c r="A1" s="608" t="s">
        <v>54</v>
      </c>
    </row>
    <row r="2" spans="1:9" ht="14.4" customHeight="1">
      <c r="B2" s="2010" t="s">
        <v>763</v>
      </c>
      <c r="C2" s="2010"/>
      <c r="D2" s="2010"/>
      <c r="E2" s="2010"/>
    </row>
    <row r="3" spans="1:9" ht="15" thickBot="1"/>
    <row r="4" spans="1:9" s="82" customFormat="1" ht="15" customHeight="1">
      <c r="B4" s="961"/>
      <c r="C4" s="2037" t="s">
        <v>637</v>
      </c>
      <c r="D4" s="2038" t="s">
        <v>795</v>
      </c>
      <c r="E4" s="2024" t="s">
        <v>638</v>
      </c>
      <c r="F4" s="127"/>
      <c r="G4" s="127"/>
      <c r="H4" s="127"/>
      <c r="I4" s="127"/>
    </row>
    <row r="5" spans="1:9" s="82" customFormat="1" ht="11.4" customHeight="1">
      <c r="B5" s="962" t="s">
        <v>764</v>
      </c>
      <c r="C5" s="2033"/>
      <c r="D5" s="2034"/>
      <c r="E5" s="2025"/>
      <c r="F5" s="127"/>
      <c r="G5" s="127"/>
      <c r="H5" s="127"/>
      <c r="I5" s="127"/>
    </row>
    <row r="6" spans="1:9" s="82" customFormat="1" ht="16.25" customHeight="1" thickBot="1">
      <c r="B6" s="963" t="s">
        <v>553</v>
      </c>
      <c r="C6" s="2033"/>
      <c r="D6" s="2034"/>
      <c r="E6" s="2026"/>
      <c r="F6" s="127"/>
      <c r="G6" s="127"/>
      <c r="H6" s="127"/>
      <c r="I6" s="127"/>
    </row>
    <row r="7" spans="1:9">
      <c r="B7" s="964" t="s">
        <v>330</v>
      </c>
      <c r="C7" s="398">
        <v>12973174.634000001</v>
      </c>
      <c r="D7" s="400">
        <v>12973174.633990001</v>
      </c>
      <c r="E7" s="1007" t="s">
        <v>249</v>
      </c>
      <c r="F7" s="74"/>
      <c r="G7" s="74"/>
      <c r="H7" s="74"/>
      <c r="I7" s="74"/>
    </row>
    <row r="8" spans="1:9">
      <c r="B8" s="966" t="s">
        <v>331</v>
      </c>
      <c r="C8" s="405">
        <v>7039359.3542499999</v>
      </c>
      <c r="D8" s="407">
        <v>7039792.5408699997</v>
      </c>
      <c r="E8" s="1007" t="s">
        <v>249</v>
      </c>
      <c r="F8" s="74"/>
      <c r="G8" s="74"/>
      <c r="H8" s="74"/>
      <c r="I8" s="74"/>
    </row>
    <row r="9" spans="1:9">
      <c r="B9" s="966" t="s">
        <v>554</v>
      </c>
      <c r="C9" s="405">
        <v>3346790.4103899999</v>
      </c>
      <c r="D9" s="407">
        <v>4474350.7072299998</v>
      </c>
      <c r="E9" s="1007">
        <v>0.33690795017803521</v>
      </c>
      <c r="F9" s="74"/>
      <c r="G9" s="74"/>
      <c r="H9" s="74"/>
      <c r="I9" s="74"/>
    </row>
    <row r="10" spans="1:9">
      <c r="B10" s="966" t="s">
        <v>555</v>
      </c>
      <c r="C10" s="405">
        <v>1625734.9133900001</v>
      </c>
      <c r="D10" s="407">
        <v>1667750.4065999999</v>
      </c>
      <c r="E10" s="1007">
        <v>2.5844000066646E-2</v>
      </c>
      <c r="F10" s="74"/>
      <c r="G10" s="74"/>
      <c r="H10" s="74"/>
      <c r="I10" s="74"/>
    </row>
    <row r="11" spans="1:9">
      <c r="B11" s="966" t="s">
        <v>310</v>
      </c>
      <c r="C11" s="405" t="s">
        <v>48</v>
      </c>
      <c r="D11" s="407" t="s">
        <v>48</v>
      </c>
      <c r="E11" s="1007" t="s">
        <v>249</v>
      </c>
      <c r="F11" s="74"/>
      <c r="G11" s="74"/>
      <c r="H11" s="74"/>
      <c r="I11" s="74"/>
    </row>
    <row r="12" spans="1:9">
      <c r="B12" s="966" t="s">
        <v>311</v>
      </c>
      <c r="C12" s="405">
        <v>4897800</v>
      </c>
      <c r="D12" s="407">
        <v>5120550</v>
      </c>
      <c r="E12" s="1007">
        <v>4.5479603087100307E-2</v>
      </c>
      <c r="F12" s="74"/>
      <c r="G12" s="74"/>
      <c r="H12" s="74"/>
      <c r="I12" s="74"/>
    </row>
    <row r="13" spans="1:9">
      <c r="B13" s="966" t="s">
        <v>556</v>
      </c>
      <c r="C13" s="405">
        <v>-834410.50988000073</v>
      </c>
      <c r="D13" s="407">
        <v>-916336.70297999494</v>
      </c>
      <c r="E13" s="1007">
        <v>9.8184517248921299E-2</v>
      </c>
      <c r="F13" s="74"/>
      <c r="G13" s="74"/>
      <c r="H13" s="74"/>
      <c r="I13" s="74"/>
    </row>
    <row r="14" spans="1:9" ht="26">
      <c r="B14" s="966" t="s">
        <v>332</v>
      </c>
      <c r="C14" s="405">
        <v>-2667540.0323099997</v>
      </c>
      <c r="D14" s="407">
        <v>-2714749.2971499995</v>
      </c>
      <c r="E14" s="1007">
        <v>1.7697678110989212E-2</v>
      </c>
      <c r="F14" s="74"/>
      <c r="G14" s="74"/>
      <c r="H14" s="74"/>
      <c r="I14" s="74"/>
    </row>
    <row r="15" spans="1:9">
      <c r="B15" s="966" t="s">
        <v>557</v>
      </c>
      <c r="C15" s="405">
        <v>-1036166.7467401844</v>
      </c>
      <c r="D15" s="407">
        <v>-1124983.0115531988</v>
      </c>
      <c r="E15" s="1007">
        <v>8.5716189109941388E-2</v>
      </c>
      <c r="F15" s="74"/>
      <c r="G15" s="74"/>
      <c r="H15" s="74"/>
      <c r="I15" s="74"/>
    </row>
    <row r="16" spans="1:9" ht="15" thickBot="1">
      <c r="B16" s="967" t="s">
        <v>313</v>
      </c>
      <c r="C16" s="424">
        <v>-122083.18850999999</v>
      </c>
      <c r="D16" s="426">
        <v>-122083.18850999999</v>
      </c>
      <c r="E16" s="1007" t="s">
        <v>249</v>
      </c>
      <c r="F16" s="74"/>
      <c r="G16" s="74"/>
      <c r="H16" s="74"/>
      <c r="I16" s="74"/>
    </row>
    <row r="17" spans="2:9" ht="15" thickBot="1">
      <c r="B17" s="969" t="s">
        <v>558</v>
      </c>
      <c r="C17" s="618">
        <v>25222658.834589817</v>
      </c>
      <c r="D17" s="619">
        <v>26397466.088496804</v>
      </c>
      <c r="E17" s="970">
        <v>4.6577454883379721E-2</v>
      </c>
      <c r="F17" s="74"/>
      <c r="G17" s="74"/>
      <c r="H17" s="74"/>
      <c r="I17" s="74"/>
    </row>
    <row r="18" spans="2:9" ht="15" thickBot="1">
      <c r="B18" s="971" t="s">
        <v>559</v>
      </c>
      <c r="C18" s="618">
        <v>18699123.921199821</v>
      </c>
      <c r="D18" s="619">
        <v>19609165.681896806</v>
      </c>
      <c r="E18" s="970">
        <v>4.866761483222426E-2</v>
      </c>
      <c r="F18" s="74"/>
      <c r="G18" s="74"/>
      <c r="H18" s="74"/>
      <c r="I18" s="74"/>
    </row>
    <row r="19" spans="2:9" ht="15" thickBot="1">
      <c r="B19" s="971" t="s">
        <v>560</v>
      </c>
      <c r="C19" s="618">
        <v>18699123.921199821</v>
      </c>
      <c r="D19" s="619">
        <v>19609165.681896806</v>
      </c>
      <c r="E19" s="970">
        <v>4.866761483222426E-2</v>
      </c>
      <c r="F19" s="74"/>
      <c r="G19" s="74"/>
      <c r="H19" s="74"/>
      <c r="I19" s="74"/>
    </row>
    <row r="20" spans="2:9" ht="15" thickBot="1">
      <c r="B20" s="971" t="s">
        <v>561</v>
      </c>
      <c r="C20" s="618">
        <v>6523534.9133900004</v>
      </c>
      <c r="D20" s="619">
        <v>6788300.4066000003</v>
      </c>
      <c r="E20" s="970">
        <v>4.0586200077898038E-2</v>
      </c>
      <c r="F20" s="74"/>
      <c r="G20" s="74"/>
      <c r="H20" s="74"/>
      <c r="I20" s="74"/>
    </row>
    <row r="21" spans="2:9" ht="15" thickBot="1">
      <c r="B21" s="972"/>
      <c r="C21" s="973"/>
      <c r="D21" s="973"/>
      <c r="E21" s="974"/>
      <c r="F21" s="74"/>
      <c r="G21" s="74"/>
      <c r="H21" s="74"/>
      <c r="I21" s="74"/>
    </row>
    <row r="22" spans="2:9">
      <c r="B22" s="961" t="s">
        <v>562</v>
      </c>
      <c r="C22" s="2027" t="str">
        <f>+C4</f>
        <v>Jun 23</v>
      </c>
      <c r="D22" s="2029" t="str">
        <f>+D4</f>
        <v>Set 23</v>
      </c>
      <c r="E22" s="2031" t="s">
        <v>639</v>
      </c>
      <c r="F22" s="74"/>
      <c r="G22" s="74"/>
      <c r="H22" s="74"/>
      <c r="I22" s="74"/>
    </row>
    <row r="23" spans="2:9" ht="15" thickBot="1">
      <c r="B23" s="975" t="s">
        <v>553</v>
      </c>
      <c r="C23" s="2028"/>
      <c r="D23" s="2030"/>
      <c r="E23" s="2032"/>
      <c r="F23" s="74"/>
      <c r="G23" s="74"/>
      <c r="H23" s="74"/>
      <c r="I23" s="74"/>
    </row>
    <row r="24" spans="2:9">
      <c r="B24" s="966" t="s">
        <v>563</v>
      </c>
      <c r="C24" s="398">
        <v>2307252.2749925638</v>
      </c>
      <c r="D24" s="400">
        <v>2576734.2842897442</v>
      </c>
      <c r="E24" s="965">
        <v>0.11679780846593779</v>
      </c>
      <c r="F24" s="74"/>
      <c r="G24" s="74"/>
      <c r="H24" s="74"/>
      <c r="I24" s="74"/>
    </row>
    <row r="25" spans="2:9">
      <c r="B25" s="966" t="s">
        <v>333</v>
      </c>
      <c r="C25" s="405">
        <v>128912503.94188002</v>
      </c>
      <c r="D25" s="407">
        <v>132297591.50114001</v>
      </c>
      <c r="E25" s="965">
        <v>2.6258799230105323E-2</v>
      </c>
      <c r="F25" s="74"/>
      <c r="G25" s="74"/>
      <c r="H25" s="74" t="s">
        <v>766</v>
      </c>
      <c r="I25" s="74"/>
    </row>
    <row r="26" spans="2:9" ht="15" thickBot="1">
      <c r="B26" s="966" t="s">
        <v>334</v>
      </c>
      <c r="C26" s="405">
        <v>15407799.251219999</v>
      </c>
      <c r="D26" s="407">
        <v>15862960.427170001</v>
      </c>
      <c r="E26" s="965">
        <v>2.954095964833936E-2</v>
      </c>
      <c r="F26" s="74"/>
      <c r="G26" s="74"/>
      <c r="H26" s="74"/>
      <c r="I26" s="74"/>
    </row>
    <row r="27" spans="2:9" ht="15" thickBot="1">
      <c r="B27" s="969" t="s">
        <v>133</v>
      </c>
      <c r="C27" s="626">
        <v>146627555.46809259</v>
      </c>
      <c r="D27" s="628">
        <v>150737286.21259975</v>
      </c>
      <c r="E27" s="970">
        <v>2.802836568738587E-2</v>
      </c>
      <c r="F27" s="74"/>
      <c r="G27" s="74"/>
      <c r="H27" s="74"/>
      <c r="I27" s="74"/>
    </row>
    <row r="28" spans="2:9" ht="15" thickBot="1">
      <c r="B28" s="972"/>
      <c r="C28" s="973"/>
      <c r="D28" s="973"/>
      <c r="E28" s="974"/>
      <c r="F28" s="74"/>
      <c r="G28" s="74"/>
      <c r="H28" s="74"/>
      <c r="I28" s="74"/>
    </row>
    <row r="29" spans="2:9">
      <c r="B29" s="961" t="s">
        <v>564</v>
      </c>
      <c r="C29" s="2027" t="str">
        <f>+C4</f>
        <v>Jun 23</v>
      </c>
      <c r="D29" s="2029" t="str">
        <f>+D4</f>
        <v>Set 23</v>
      </c>
      <c r="E29" s="2035" t="s">
        <v>639</v>
      </c>
      <c r="F29" s="74"/>
      <c r="G29" s="74"/>
      <c r="H29" s="74"/>
      <c r="I29" s="74"/>
    </row>
    <row r="30" spans="2:9" ht="15" thickBot="1">
      <c r="B30" s="976" t="s">
        <v>553</v>
      </c>
      <c r="C30" s="2033"/>
      <c r="D30" s="2034"/>
      <c r="E30" s="2036"/>
      <c r="F30" s="74"/>
      <c r="G30" s="74"/>
      <c r="H30" s="74"/>
      <c r="I30" s="74"/>
    </row>
    <row r="31" spans="2:9">
      <c r="B31" s="966" t="s">
        <v>565</v>
      </c>
      <c r="C31" s="398">
        <v>230725.22749925865</v>
      </c>
      <c r="D31" s="400">
        <v>257673.428428977</v>
      </c>
      <c r="E31" s="1007">
        <v>0.11679780846593779</v>
      </c>
      <c r="F31" s="74"/>
      <c r="G31" s="74"/>
      <c r="H31" s="74"/>
      <c r="I31" s="74"/>
    </row>
    <row r="32" spans="2:9">
      <c r="B32" s="966" t="s">
        <v>335</v>
      </c>
      <c r="C32" s="405">
        <v>11602125.354770001</v>
      </c>
      <c r="D32" s="407">
        <v>11906783.235100001</v>
      </c>
      <c r="E32" s="1007">
        <v>2.625879922981067E-2</v>
      </c>
      <c r="F32" s="74"/>
      <c r="G32" s="74"/>
      <c r="H32" s="74"/>
      <c r="I32" s="74"/>
    </row>
    <row r="33" spans="2:9">
      <c r="B33" s="966" t="s">
        <v>336</v>
      </c>
      <c r="C33" s="405">
        <v>1540779.9251224999</v>
      </c>
      <c r="D33" s="407">
        <v>1586296.0427167497</v>
      </c>
      <c r="E33" s="1007">
        <v>2.9540959647842646E-2</v>
      </c>
      <c r="F33" s="74"/>
      <c r="G33" s="74"/>
      <c r="H33" s="74"/>
      <c r="I33" s="74"/>
    </row>
    <row r="34" spans="2:9" ht="15" thickBot="1">
      <c r="B34" s="966" t="s">
        <v>566</v>
      </c>
      <c r="C34" s="424">
        <v>3494024.8876080448</v>
      </c>
      <c r="D34" s="426">
        <v>3595809.693843706</v>
      </c>
      <c r="E34" s="1007">
        <v>2.9131105103644916E-2</v>
      </c>
      <c r="F34" s="74"/>
      <c r="G34" s="74"/>
      <c r="H34" s="74"/>
      <c r="I34" s="74"/>
    </row>
    <row r="35" spans="2:9" ht="15" thickBot="1">
      <c r="B35" s="969" t="s">
        <v>133</v>
      </c>
      <c r="C35" s="618">
        <v>16867655.394999802</v>
      </c>
      <c r="D35" s="620">
        <v>17346562.400089435</v>
      </c>
      <c r="E35" s="970">
        <v>2.8392031605743995E-2</v>
      </c>
      <c r="F35" s="74"/>
      <c r="G35" s="74"/>
      <c r="H35" s="74"/>
      <c r="I35" s="74"/>
    </row>
    <row r="36" spans="2:9">
      <c r="B36" s="977"/>
      <c r="C36" s="978"/>
      <c r="D36" s="978"/>
      <c r="E36" s="978"/>
      <c r="F36" s="74"/>
      <c r="G36" s="74"/>
      <c r="H36" s="74"/>
      <c r="I36" s="74"/>
    </row>
    <row r="37" spans="2:9">
      <c r="B37" s="979" t="s">
        <v>759</v>
      </c>
      <c r="C37" s="978"/>
      <c r="D37" s="978"/>
      <c r="E37" s="978"/>
      <c r="F37" s="74"/>
      <c r="G37" s="74"/>
      <c r="H37" s="74"/>
      <c r="I37" s="74"/>
    </row>
    <row r="38" spans="2:9">
      <c r="B38" s="979" t="s">
        <v>760</v>
      </c>
      <c r="C38" s="978"/>
      <c r="D38" s="978"/>
      <c r="E38" s="978"/>
      <c r="F38" s="74"/>
      <c r="G38" s="74"/>
      <c r="H38" s="74"/>
      <c r="I38" s="74"/>
    </row>
    <row r="39" spans="2:9">
      <c r="B39" s="979" t="s">
        <v>761</v>
      </c>
      <c r="C39" s="978"/>
      <c r="D39" s="978"/>
      <c r="E39" s="978"/>
      <c r="F39" s="74"/>
      <c r="G39" s="74"/>
      <c r="H39" s="74"/>
      <c r="I39" s="74"/>
    </row>
    <row r="40" spans="2:9">
      <c r="B40" s="979" t="s">
        <v>762</v>
      </c>
      <c r="C40" s="978"/>
      <c r="D40" s="978"/>
      <c r="E40" s="978"/>
      <c r="F40" s="74"/>
      <c r="G40" s="74"/>
      <c r="H40" s="74"/>
      <c r="I40" s="74"/>
    </row>
    <row r="41" spans="2:9">
      <c r="B41" s="979"/>
      <c r="C41" s="978"/>
      <c r="D41" s="978"/>
      <c r="E41" s="978"/>
      <c r="F41" s="74"/>
      <c r="G41" s="74"/>
      <c r="H41" s="74"/>
      <c r="I41" s="74"/>
    </row>
    <row r="42" spans="2:9" ht="15" thickBot="1">
      <c r="B42" s="980" t="s">
        <v>714</v>
      </c>
      <c r="C42" s="978"/>
      <c r="D42" s="978"/>
      <c r="E42" s="978"/>
      <c r="F42" s="981"/>
      <c r="G42" s="981"/>
      <c r="H42" s="74"/>
      <c r="I42" s="74"/>
    </row>
    <row r="43" spans="2:9">
      <c r="B43" s="980"/>
      <c r="C43" s="2014" t="s">
        <v>637</v>
      </c>
      <c r="D43" s="2016" t="s">
        <v>795</v>
      </c>
      <c r="E43" s="982" t="s">
        <v>682</v>
      </c>
      <c r="F43" s="981"/>
      <c r="G43" s="981"/>
      <c r="H43" s="74"/>
      <c r="I43" s="74"/>
    </row>
    <row r="44" spans="2:9" ht="15" thickBot="1">
      <c r="B44" s="983"/>
      <c r="C44" s="2015"/>
      <c r="D44" s="2017" t="s">
        <v>637</v>
      </c>
      <c r="E44" s="984" t="s">
        <v>55</v>
      </c>
      <c r="F44" s="985"/>
      <c r="G44" s="985"/>
      <c r="H44" s="74"/>
      <c r="I44" s="74"/>
    </row>
    <row r="45" spans="2:9">
      <c r="B45" s="986" t="s">
        <v>683</v>
      </c>
      <c r="C45" s="987">
        <v>0.12752803428731313</v>
      </c>
      <c r="D45" s="988">
        <v>0.13008835553958464</v>
      </c>
      <c r="E45" s="989" t="s">
        <v>827</v>
      </c>
      <c r="F45" s="990"/>
      <c r="G45" s="990"/>
      <c r="H45" s="74"/>
      <c r="I45" s="74"/>
    </row>
    <row r="46" spans="2:9">
      <c r="B46" s="991" t="s">
        <v>567</v>
      </c>
      <c r="C46" s="992">
        <v>0.12752803428731313</v>
      </c>
      <c r="D46" s="993">
        <v>0.13008835553958464</v>
      </c>
      <c r="E46" s="994" t="s">
        <v>827</v>
      </c>
      <c r="F46" s="990"/>
      <c r="G46" s="990"/>
      <c r="H46" s="74"/>
      <c r="I46" s="74"/>
    </row>
    <row r="47" spans="2:9" ht="15" thickBot="1">
      <c r="B47" s="995" t="s">
        <v>684</v>
      </c>
      <c r="C47" s="996">
        <v>0.17201854558694107</v>
      </c>
      <c r="D47" s="997">
        <v>0.1751223386844436</v>
      </c>
      <c r="E47" s="998" t="s">
        <v>824</v>
      </c>
      <c r="F47" s="990"/>
      <c r="G47" s="999"/>
      <c r="H47" s="74"/>
      <c r="I47" s="74"/>
    </row>
    <row r="48" spans="2:9">
      <c r="B48" s="983"/>
      <c r="C48" s="1000"/>
      <c r="D48" s="978"/>
      <c r="E48" s="978"/>
      <c r="F48" s="978"/>
      <c r="G48" s="978"/>
      <c r="H48" s="74"/>
      <c r="I48" s="74"/>
    </row>
    <row r="49" spans="2:9" ht="15" thickBot="1">
      <c r="B49" s="977"/>
      <c r="C49" s="1001"/>
      <c r="D49" s="1001"/>
      <c r="E49" s="1002"/>
      <c r="F49" s="1002"/>
      <c r="G49" s="1002"/>
      <c r="H49" s="74"/>
      <c r="I49" s="74"/>
    </row>
    <row r="50" spans="2:9">
      <c r="B50" s="961" t="s">
        <v>685</v>
      </c>
      <c r="C50" s="2018" t="s">
        <v>794</v>
      </c>
      <c r="D50" s="2020" t="s">
        <v>637</v>
      </c>
      <c r="E50" s="2022" t="s">
        <v>795</v>
      </c>
      <c r="F50" s="982" t="s">
        <v>51</v>
      </c>
      <c r="G50" s="982" t="s">
        <v>51</v>
      </c>
      <c r="H50" s="74"/>
      <c r="I50" s="74"/>
    </row>
    <row r="51" spans="2:9" ht="15" thickBot="1">
      <c r="B51" s="976" t="s">
        <v>686</v>
      </c>
      <c r="C51" s="2019"/>
      <c r="D51" s="2021"/>
      <c r="E51" s="2023"/>
      <c r="F51" s="984" t="s">
        <v>55</v>
      </c>
      <c r="G51" s="984" t="s">
        <v>56</v>
      </c>
      <c r="H51" s="74"/>
      <c r="I51" s="74"/>
    </row>
    <row r="52" spans="2:9">
      <c r="B52" s="964" t="s">
        <v>687</v>
      </c>
      <c r="C52" s="398">
        <v>19181019.135729998</v>
      </c>
      <c r="D52" s="399">
        <v>19500291.599470001</v>
      </c>
      <c r="E52" s="400">
        <v>19500724.786079999</v>
      </c>
      <c r="F52" s="1036">
        <v>2.2214365759028904E-5</v>
      </c>
      <c r="G52" s="1003">
        <v>1.666781353418598E-2</v>
      </c>
      <c r="H52" s="74"/>
      <c r="I52" s="74"/>
    </row>
    <row r="53" spans="2:9">
      <c r="B53" s="966" t="s">
        <v>688</v>
      </c>
      <c r="C53" s="405">
        <v>4187467.9943499998</v>
      </c>
      <c r="D53" s="406">
        <v>4000488.6112899999</v>
      </c>
      <c r="E53" s="407">
        <v>5104881.31274</v>
      </c>
      <c r="F53" s="1007">
        <v>0.27606445331033624</v>
      </c>
      <c r="G53" s="965">
        <v>0.2190854520268174</v>
      </c>
      <c r="H53" s="74"/>
      <c r="I53" s="74"/>
    </row>
    <row r="54" spans="2:9">
      <c r="B54" s="966" t="s">
        <v>689</v>
      </c>
      <c r="C54" s="405">
        <v>-1274917.9370899999</v>
      </c>
      <c r="D54" s="406">
        <v>-274021.17786</v>
      </c>
      <c r="E54" s="407">
        <v>-375085.86872999999</v>
      </c>
      <c r="F54" s="1007">
        <v>0.3688207300591741</v>
      </c>
      <c r="G54" s="965">
        <v>-0.70579606905042569</v>
      </c>
      <c r="H54" s="74"/>
      <c r="I54" s="74"/>
    </row>
    <row r="55" spans="2:9">
      <c r="B55" s="966" t="s">
        <v>690</v>
      </c>
      <c r="C55" s="405">
        <v>-1355923.76459</v>
      </c>
      <c r="D55" s="406">
        <v>-1516701.54519</v>
      </c>
      <c r="E55" s="407">
        <v>-1573071.6750099999</v>
      </c>
      <c r="F55" s="1007">
        <v>3.7166263856438758E-2</v>
      </c>
      <c r="G55" s="965">
        <v>0.16014758063161491</v>
      </c>
      <c r="H55" s="74"/>
      <c r="I55" s="74"/>
    </row>
    <row r="56" spans="2:9" ht="15" thickBot="1">
      <c r="B56" s="966" t="s">
        <v>691</v>
      </c>
      <c r="C56" s="405">
        <v>-2653531.1874299999</v>
      </c>
      <c r="D56" s="406">
        <v>-2800042.7887599999</v>
      </c>
      <c r="E56" s="407">
        <v>-2851284.7097200002</v>
      </c>
      <c r="F56" s="1007">
        <v>1.8300406395822529E-2</v>
      </c>
      <c r="G56" s="965">
        <v>7.4524664803931939E-2</v>
      </c>
      <c r="H56" s="74"/>
      <c r="I56" s="74"/>
    </row>
    <row r="57" spans="2:9" ht="15" thickBot="1">
      <c r="B57" s="969" t="s">
        <v>133</v>
      </c>
      <c r="C57" s="626">
        <v>18084114.240970001</v>
      </c>
      <c r="D57" s="627">
        <v>18910014.698950004</v>
      </c>
      <c r="E57" s="628">
        <v>19806163.84536</v>
      </c>
      <c r="F57" s="1013">
        <v>4.7390187722051606E-2</v>
      </c>
      <c r="G57" s="970">
        <v>9.5224437395371772E-2</v>
      </c>
      <c r="H57" s="74"/>
      <c r="I57" s="74"/>
    </row>
    <row r="58" spans="2:9" ht="15" thickBot="1">
      <c r="B58" s="978"/>
      <c r="C58" s="1004"/>
      <c r="D58" s="1004"/>
      <c r="E58" s="1004"/>
      <c r="F58" s="1005"/>
      <c r="G58" s="1005"/>
      <c r="H58" s="74"/>
      <c r="I58" s="74"/>
    </row>
    <row r="59" spans="2:9" ht="15" thickBot="1">
      <c r="B59" s="969" t="s">
        <v>692</v>
      </c>
      <c r="C59" s="626">
        <v>152849185.80715209</v>
      </c>
      <c r="D59" s="627">
        <v>147805770.2056486</v>
      </c>
      <c r="E59" s="628">
        <v>151843248.5983167</v>
      </c>
      <c r="F59" s="1006">
        <v>2.7316108072442495E-2</v>
      </c>
      <c r="G59" s="1006">
        <v>-6.5812402174295626E-3</v>
      </c>
      <c r="H59" s="74"/>
      <c r="I59" s="74"/>
    </row>
    <row r="60" spans="2:9">
      <c r="B60" s="966" t="s">
        <v>693</v>
      </c>
      <c r="C60" s="398">
        <v>136220545.56948</v>
      </c>
      <c r="D60" s="399">
        <v>130090718.679436</v>
      </c>
      <c r="E60" s="400">
        <v>133403553.886857</v>
      </c>
      <c r="F60" s="965">
        <v>2.5465576953144151E-2</v>
      </c>
      <c r="G60" s="965">
        <v>-2.0679638822810157E-2</v>
      </c>
      <c r="H60" s="74"/>
      <c r="I60" s="74"/>
    </row>
    <row r="61" spans="2:9" ht="15" thickBot="1">
      <c r="B61" s="967" t="s">
        <v>694</v>
      </c>
      <c r="C61" s="424">
        <v>16628640.2376721</v>
      </c>
      <c r="D61" s="425">
        <v>17715051.526212599</v>
      </c>
      <c r="E61" s="426">
        <v>18439694.7114597</v>
      </c>
      <c r="F61" s="968">
        <v>4.0905508187478949E-2</v>
      </c>
      <c r="G61" s="968">
        <v>0.10891175994563077</v>
      </c>
      <c r="H61" s="74"/>
      <c r="I61" s="74"/>
    </row>
    <row r="62" spans="2:9" ht="15" thickBot="1">
      <c r="B62" s="978"/>
      <c r="C62" s="978"/>
      <c r="D62" s="1000"/>
      <c r="E62" s="1000"/>
      <c r="F62" s="978"/>
      <c r="G62" s="978"/>
      <c r="H62" s="74"/>
      <c r="I62" s="74"/>
    </row>
    <row r="63" spans="2:9" ht="15" thickBot="1">
      <c r="B63" s="969" t="s">
        <v>695</v>
      </c>
      <c r="C63" s="1037">
        <v>0.11831344828873673</v>
      </c>
      <c r="D63" s="1038">
        <v>0.12793827110159284</v>
      </c>
      <c r="E63" s="1039">
        <v>0.13043822513146341</v>
      </c>
      <c r="F63" s="1040" t="s">
        <v>825</v>
      </c>
      <c r="G63" s="1041" t="s">
        <v>826</v>
      </c>
      <c r="H63" s="74"/>
      <c r="I63" s="74"/>
    </row>
    <row r="64" spans="2:9">
      <c r="B64" s="983"/>
      <c r="C64" s="1000"/>
      <c r="D64" s="978"/>
      <c r="E64" s="978"/>
      <c r="F64" s="978"/>
      <c r="G64" s="978"/>
      <c r="H64" s="74"/>
      <c r="I64" s="74"/>
    </row>
    <row r="65" spans="2:9">
      <c r="B65" s="983"/>
      <c r="C65" s="1000"/>
      <c r="D65" s="978"/>
      <c r="E65" s="978"/>
      <c r="F65" s="978"/>
      <c r="G65" s="978"/>
      <c r="H65" s="74"/>
      <c r="I65" s="74"/>
    </row>
    <row r="66" spans="2:9">
      <c r="B66" s="983"/>
      <c r="C66" s="1000"/>
      <c r="D66" s="978"/>
      <c r="E66" s="978"/>
      <c r="F66" s="978"/>
      <c r="G66" s="978"/>
      <c r="H66" s="74"/>
      <c r="I66" s="74"/>
    </row>
    <row r="67" spans="2:9">
      <c r="B67" s="978"/>
      <c r="C67" s="74"/>
      <c r="D67" s="74"/>
      <c r="E67" s="74"/>
      <c r="F67" s="74"/>
      <c r="G67" s="74"/>
      <c r="H67" s="74"/>
      <c r="I67" s="74"/>
    </row>
    <row r="68" spans="2:9">
      <c r="B68" s="981"/>
      <c r="C68" s="74"/>
      <c r="D68" s="74"/>
      <c r="E68" s="74"/>
      <c r="F68" s="74"/>
      <c r="G68" s="74"/>
      <c r="H68" s="74"/>
      <c r="I68" s="74"/>
    </row>
    <row r="69" spans="2:9">
      <c r="B69" s="981"/>
      <c r="C69" s="74"/>
      <c r="D69" s="74"/>
      <c r="E69" s="74"/>
      <c r="F69" s="74"/>
      <c r="G69" s="74"/>
      <c r="H69" s="74"/>
      <c r="I69" s="74"/>
    </row>
    <row r="70" spans="2:9">
      <c r="B70" s="985"/>
      <c r="C70" s="74"/>
      <c r="D70" s="74"/>
      <c r="E70" s="74"/>
      <c r="F70" s="74"/>
      <c r="G70" s="74"/>
      <c r="H70" s="74"/>
      <c r="I70" s="74"/>
    </row>
    <row r="71" spans="2:9">
      <c r="B71" s="333"/>
    </row>
    <row r="72" spans="2:9">
      <c r="B72" s="333"/>
    </row>
    <row r="73" spans="2:9">
      <c r="B73" s="334"/>
    </row>
  </sheetData>
  <mergeCells count="15">
    <mergeCell ref="B2:E2"/>
    <mergeCell ref="C43:C44"/>
    <mergeCell ref="D43:D44"/>
    <mergeCell ref="C50:C51"/>
    <mergeCell ref="D50:D51"/>
    <mergeCell ref="E50:E51"/>
    <mergeCell ref="E4:E6"/>
    <mergeCell ref="C22:C23"/>
    <mergeCell ref="D22:D23"/>
    <mergeCell ref="E22:E23"/>
    <mergeCell ref="C29:C30"/>
    <mergeCell ref="D29:D30"/>
    <mergeCell ref="E29:E30"/>
    <mergeCell ref="C4:C6"/>
    <mergeCell ref="D4:D6"/>
  </mergeCells>
  <hyperlinks>
    <hyperlink ref="A1" location="Índice!A1" display="Volver al índice" xr:uid="{8DEF0BBB-5BDE-4900-987B-6AC89DD8EEEB}"/>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dimension ref="A1:H63"/>
  <sheetViews>
    <sheetView showGridLines="0" topLeftCell="A19" zoomScale="80" zoomScaleNormal="80" workbookViewId="0">
      <selection activeCell="B37" sqref="B37:E42"/>
    </sheetView>
  </sheetViews>
  <sheetFormatPr baseColWidth="10" defaultColWidth="11.453125" defaultRowHeight="14.5"/>
  <cols>
    <col min="2" max="2" width="45.81640625" customWidth="1"/>
    <col min="3" max="3" width="11" bestFit="1" customWidth="1"/>
    <col min="4" max="4" width="11.54296875" bestFit="1" customWidth="1"/>
    <col min="5" max="5" width="11.453125" bestFit="1" customWidth="1"/>
    <col min="6" max="7" width="10.81640625" bestFit="1" customWidth="1"/>
  </cols>
  <sheetData>
    <row r="1" spans="1:8">
      <c r="A1" s="608" t="s">
        <v>54</v>
      </c>
    </row>
    <row r="2" spans="1:8">
      <c r="B2" s="2039" t="s">
        <v>569</v>
      </c>
      <c r="C2" s="2039"/>
      <c r="D2" s="2039"/>
      <c r="E2" s="2039"/>
      <c r="F2" s="74"/>
      <c r="G2" s="74"/>
      <c r="H2" s="74"/>
    </row>
    <row r="3" spans="1:8" ht="15" thickBot="1">
      <c r="B3" s="74"/>
      <c r="C3" s="1015"/>
      <c r="D3" s="74"/>
      <c r="E3" s="74"/>
      <c r="F3" s="74"/>
      <c r="G3" s="74"/>
      <c r="H3" s="74"/>
    </row>
    <row r="4" spans="1:8">
      <c r="B4" s="961"/>
      <c r="C4" s="2037" t="s">
        <v>637</v>
      </c>
      <c r="D4" s="2038" t="s">
        <v>795</v>
      </c>
      <c r="E4" s="1008"/>
      <c r="F4" s="74"/>
      <c r="G4" s="74"/>
      <c r="H4" s="74"/>
    </row>
    <row r="5" spans="1:8">
      <c r="B5" s="962" t="s">
        <v>552</v>
      </c>
      <c r="C5" s="2033"/>
      <c r="D5" s="2034"/>
      <c r="E5" s="1009" t="s">
        <v>51</v>
      </c>
      <c r="F5" s="74"/>
      <c r="G5" s="74"/>
      <c r="H5" s="74"/>
    </row>
    <row r="6" spans="1:8" ht="15" thickBot="1">
      <c r="B6" s="963" t="s">
        <v>553</v>
      </c>
      <c r="C6" s="2033"/>
      <c r="D6" s="2034"/>
      <c r="E6" s="1010" t="s">
        <v>55</v>
      </c>
      <c r="F6" s="74"/>
      <c r="G6" s="74"/>
      <c r="H6" s="74"/>
    </row>
    <row r="7" spans="1:8">
      <c r="B7" s="964" t="s">
        <v>330</v>
      </c>
      <c r="C7" s="398">
        <v>1840606.3130000001</v>
      </c>
      <c r="D7" s="400">
        <v>1840606.3130000001</v>
      </c>
      <c r="E7" s="1011">
        <v>0</v>
      </c>
      <c r="F7" s="74"/>
      <c r="G7" s="74"/>
      <c r="H7" s="74"/>
    </row>
    <row r="8" spans="1:8">
      <c r="B8" s="966" t="s">
        <v>331</v>
      </c>
      <c r="C8" s="405">
        <v>308055.96045000001</v>
      </c>
      <c r="D8" s="407">
        <v>308055.96045000001</v>
      </c>
      <c r="E8" s="1012">
        <v>0</v>
      </c>
      <c r="F8" s="74"/>
      <c r="G8" s="74"/>
      <c r="H8" s="74"/>
    </row>
    <row r="9" spans="1:8">
      <c r="B9" s="966" t="s">
        <v>554</v>
      </c>
      <c r="C9" s="405">
        <v>611151.17044000002</v>
      </c>
      <c r="D9" s="407">
        <v>669894.25060999999</v>
      </c>
      <c r="E9" s="1012">
        <v>9.6118739538218881E-2</v>
      </c>
      <c r="F9" s="74"/>
      <c r="G9" s="74"/>
      <c r="H9" s="74"/>
    </row>
    <row r="10" spans="1:8">
      <c r="B10" s="966" t="s">
        <v>555</v>
      </c>
      <c r="C10" s="405">
        <v>170901.02447</v>
      </c>
      <c r="D10" s="407">
        <v>163157.70538999996</v>
      </c>
      <c r="E10" s="1012">
        <v>-4.5308792641903142E-2</v>
      </c>
      <c r="F10" s="74"/>
      <c r="G10" s="74"/>
      <c r="H10" s="74"/>
    </row>
    <row r="11" spans="1:8">
      <c r="B11" s="966" t="s">
        <v>310</v>
      </c>
      <c r="C11" s="405">
        <v>0</v>
      </c>
      <c r="D11" s="407">
        <v>0</v>
      </c>
      <c r="E11" s="1012" t="s">
        <v>592</v>
      </c>
      <c r="F11" s="74"/>
      <c r="G11" s="74"/>
      <c r="H11" s="74"/>
    </row>
    <row r="12" spans="1:8">
      <c r="B12" s="966" t="s">
        <v>311</v>
      </c>
      <c r="C12" s="405">
        <v>173000</v>
      </c>
      <c r="D12" s="407">
        <v>173000</v>
      </c>
      <c r="E12" s="1012">
        <v>0</v>
      </c>
      <c r="F12" s="74"/>
      <c r="G12" s="74"/>
      <c r="H12" s="74"/>
    </row>
    <row r="13" spans="1:8">
      <c r="B13" s="966" t="s">
        <v>556</v>
      </c>
      <c r="C13" s="405">
        <v>-4727.2935200000002</v>
      </c>
      <c r="D13" s="407">
        <v>-13583.678370000001</v>
      </c>
      <c r="E13" s="1012">
        <v>1.8734577856295249</v>
      </c>
      <c r="F13" s="74"/>
      <c r="G13" s="74"/>
      <c r="H13" s="74"/>
    </row>
    <row r="14" spans="1:8" ht="26">
      <c r="B14" s="966" t="s">
        <v>332</v>
      </c>
      <c r="C14" s="405">
        <v>-275.20236</v>
      </c>
      <c r="D14" s="407">
        <v>-276.20566999999994</v>
      </c>
      <c r="E14" s="1012">
        <v>3.6457172823661185E-3</v>
      </c>
      <c r="F14" s="74"/>
      <c r="G14" s="74"/>
      <c r="H14" s="74"/>
    </row>
    <row r="15" spans="1:8">
      <c r="B15" s="966" t="s">
        <v>557</v>
      </c>
      <c r="C15" s="405">
        <v>-138239.22616000002</v>
      </c>
      <c r="D15" s="407">
        <v>-140573.29962999999</v>
      </c>
      <c r="E15" s="1012">
        <v>1.6884306537556022E-2</v>
      </c>
      <c r="F15" s="74"/>
      <c r="G15" s="74"/>
      <c r="H15" s="74"/>
    </row>
    <row r="16" spans="1:8" ht="15" thickBot="1">
      <c r="B16" s="967" t="s">
        <v>313</v>
      </c>
      <c r="C16" s="424">
        <v>-139180.33346999998</v>
      </c>
      <c r="D16" s="426">
        <v>-139180.33346999998</v>
      </c>
      <c r="E16" s="1012">
        <v>0</v>
      </c>
      <c r="F16" s="74"/>
      <c r="G16" s="74"/>
      <c r="H16" s="74"/>
    </row>
    <row r="17" spans="2:8" ht="15" thickBot="1">
      <c r="B17" s="969" t="s">
        <v>558</v>
      </c>
      <c r="C17" s="626">
        <v>2821292.4128500004</v>
      </c>
      <c r="D17" s="628">
        <v>2861100.7123100003</v>
      </c>
      <c r="E17" s="1013">
        <v>1.4109951623123859E-2</v>
      </c>
      <c r="F17" s="74"/>
      <c r="G17" s="74"/>
      <c r="H17" s="74"/>
    </row>
    <row r="18" spans="2:8" ht="15" thickBot="1">
      <c r="B18" s="971" t="s">
        <v>559</v>
      </c>
      <c r="C18" s="626">
        <v>2477391.3883800004</v>
      </c>
      <c r="D18" s="628">
        <v>2524943.0069200005</v>
      </c>
      <c r="E18" s="1014">
        <v>1.91942293668401E-2</v>
      </c>
      <c r="F18" s="74"/>
      <c r="G18" s="74"/>
      <c r="H18" s="74"/>
    </row>
    <row r="19" spans="2:8" ht="15" thickBot="1">
      <c r="B19" s="971" t="s">
        <v>560</v>
      </c>
      <c r="C19" s="626">
        <v>2477391.3883800004</v>
      </c>
      <c r="D19" s="628">
        <v>2524943.0069200005</v>
      </c>
      <c r="E19" s="1014">
        <v>1.91942293668401E-2</v>
      </c>
      <c r="F19" s="74"/>
      <c r="G19" s="74"/>
      <c r="H19" s="74"/>
    </row>
    <row r="20" spans="2:8" ht="15" thickBot="1">
      <c r="B20" s="971" t="s">
        <v>561</v>
      </c>
      <c r="C20" s="626">
        <v>343901.02447</v>
      </c>
      <c r="D20" s="628">
        <v>336157.70538999996</v>
      </c>
      <c r="E20" s="1014">
        <v>-2.2516126818562382E-2</v>
      </c>
      <c r="F20" s="74"/>
      <c r="G20" s="74"/>
      <c r="H20" s="74"/>
    </row>
    <row r="21" spans="2:8" ht="15" thickBot="1">
      <c r="B21" s="972"/>
      <c r="C21" s="973"/>
      <c r="D21" s="973"/>
      <c r="E21" s="973"/>
      <c r="F21" s="74"/>
      <c r="G21" s="74"/>
      <c r="H21" s="74"/>
    </row>
    <row r="22" spans="2:8">
      <c r="B22" s="961" t="s">
        <v>562</v>
      </c>
      <c r="C22" s="2037" t="s">
        <v>637</v>
      </c>
      <c r="D22" s="2038" t="s">
        <v>795</v>
      </c>
      <c r="E22" s="1008" t="s">
        <v>51</v>
      </c>
      <c r="F22" s="74"/>
      <c r="G22" s="74"/>
      <c r="H22" s="74"/>
    </row>
    <row r="23" spans="2:8" ht="15" thickBot="1">
      <c r="B23" s="975" t="s">
        <v>553</v>
      </c>
      <c r="C23" s="2028"/>
      <c r="D23" s="2030"/>
      <c r="E23" s="1010" t="s">
        <v>55</v>
      </c>
      <c r="F23" s="74"/>
      <c r="G23" s="74"/>
      <c r="H23" s="74"/>
    </row>
    <row r="24" spans="2:8">
      <c r="B24" s="966" t="s">
        <v>563</v>
      </c>
      <c r="C24" s="398">
        <v>181226.66510000001</v>
      </c>
      <c r="D24" s="400">
        <v>163852.83240000001</v>
      </c>
      <c r="E24" s="1012">
        <v>-9.5867971142178224E-2</v>
      </c>
      <c r="F24" s="74"/>
      <c r="G24" s="74"/>
      <c r="H24" s="74"/>
    </row>
    <row r="25" spans="2:8">
      <c r="B25" s="966" t="s">
        <v>333</v>
      </c>
      <c r="C25" s="405">
        <v>13372354.411370002</v>
      </c>
      <c r="D25" s="407">
        <v>12799766.024530001</v>
      </c>
      <c r="E25" s="1012">
        <v>-4.2818816285122588E-2</v>
      </c>
      <c r="F25" s="74"/>
      <c r="G25" s="74"/>
      <c r="H25" s="74"/>
    </row>
    <row r="26" spans="2:8" ht="15" thickBot="1">
      <c r="B26" s="966" t="s">
        <v>334</v>
      </c>
      <c r="C26" s="405">
        <v>1470725.6253</v>
      </c>
      <c r="D26" s="407">
        <v>1522681.4892999998</v>
      </c>
      <c r="E26" s="1012">
        <v>3.5326687117049331E-2</v>
      </c>
      <c r="F26" s="74"/>
      <c r="G26" s="74"/>
      <c r="H26" s="74"/>
    </row>
    <row r="27" spans="2:8" ht="15" thickBot="1">
      <c r="B27" s="969" t="s">
        <v>133</v>
      </c>
      <c r="C27" s="626">
        <v>15024306.701770002</v>
      </c>
      <c r="D27" s="628">
        <v>14486300.34623</v>
      </c>
      <c r="E27" s="970">
        <v>-3.5809063687219568E-2</v>
      </c>
      <c r="F27" s="74"/>
      <c r="G27" s="74"/>
      <c r="H27" s="74"/>
    </row>
    <row r="28" spans="2:8" ht="15" thickBot="1">
      <c r="B28" s="972"/>
      <c r="C28" s="973"/>
      <c r="D28" s="973"/>
      <c r="E28" s="973"/>
      <c r="F28" s="74"/>
      <c r="G28" s="74"/>
      <c r="H28" s="74"/>
    </row>
    <row r="29" spans="2:8">
      <c r="B29" s="961" t="s">
        <v>564</v>
      </c>
      <c r="C29" s="2037" t="s">
        <v>637</v>
      </c>
      <c r="D29" s="2038" t="s">
        <v>795</v>
      </c>
      <c r="E29" s="1008" t="s">
        <v>51</v>
      </c>
      <c r="F29" s="74"/>
      <c r="G29" s="74"/>
      <c r="H29" s="74"/>
    </row>
    <row r="30" spans="2:8" ht="15" thickBot="1">
      <c r="B30" s="976" t="s">
        <v>553</v>
      </c>
      <c r="C30" s="2033"/>
      <c r="D30" s="2034"/>
      <c r="E30" s="1010" t="s">
        <v>55</v>
      </c>
      <c r="F30" s="74"/>
      <c r="G30" s="74"/>
      <c r="H30" s="74"/>
    </row>
    <row r="31" spans="2:8">
      <c r="B31" s="966" t="s">
        <v>565</v>
      </c>
      <c r="C31" s="398">
        <v>18122.666510000003</v>
      </c>
      <c r="D31" s="400">
        <v>16385.283240000001</v>
      </c>
      <c r="E31" s="1042">
        <v>-9.5867971142178335E-2</v>
      </c>
      <c r="F31" s="74"/>
      <c r="G31" s="74"/>
      <c r="H31" s="74"/>
    </row>
    <row r="32" spans="2:8">
      <c r="B32" s="966" t="s">
        <v>335</v>
      </c>
      <c r="C32" s="405">
        <v>1203511.8970233002</v>
      </c>
      <c r="D32" s="407">
        <v>1215977.77233035</v>
      </c>
      <c r="E32" s="1042">
        <v>1.0357916143481624E-2</v>
      </c>
      <c r="F32" s="74"/>
      <c r="G32" s="74"/>
      <c r="H32" s="74"/>
    </row>
    <row r="33" spans="2:8">
      <c r="B33" s="966" t="s">
        <v>336</v>
      </c>
      <c r="C33" s="405">
        <v>147072.56253</v>
      </c>
      <c r="D33" s="407">
        <v>152268.14892999997</v>
      </c>
      <c r="E33" s="1042">
        <v>3.5326687117049248E-2</v>
      </c>
      <c r="F33" s="74"/>
      <c r="G33" s="74"/>
      <c r="H33" s="74"/>
    </row>
    <row r="34" spans="2:8" ht="15" thickBot="1">
      <c r="B34" s="966" t="s">
        <v>566</v>
      </c>
      <c r="C34" s="424">
        <v>405891.38508004515</v>
      </c>
      <c r="D34" s="426">
        <v>399691.17104300245</v>
      </c>
      <c r="E34" s="1042">
        <v>-1.5275549728211057E-2</v>
      </c>
      <c r="F34" s="74"/>
      <c r="G34" s="74"/>
      <c r="H34" s="74"/>
    </row>
    <row r="35" spans="2:8" ht="15" thickBot="1">
      <c r="B35" s="969" t="s">
        <v>133</v>
      </c>
      <c r="C35" s="626">
        <v>1774598.5111433452</v>
      </c>
      <c r="D35" s="628">
        <v>1784322.3755433524</v>
      </c>
      <c r="E35" s="970">
        <v>5.4794728717214849E-3</v>
      </c>
      <c r="F35" s="74"/>
      <c r="G35" s="74"/>
      <c r="H35" s="74"/>
    </row>
    <row r="36" spans="2:8">
      <c r="B36" s="74"/>
      <c r="C36" s="1015"/>
      <c r="D36" s="74"/>
      <c r="E36" s="74"/>
      <c r="F36" s="74"/>
      <c r="G36" s="74"/>
      <c r="H36" s="74"/>
    </row>
    <row r="37" spans="2:8" ht="15" thickBot="1">
      <c r="B37" s="980" t="s">
        <v>714</v>
      </c>
      <c r="C37" s="1015"/>
      <c r="D37" s="74"/>
      <c r="E37" s="74"/>
      <c r="F37" s="74"/>
      <c r="G37" s="74"/>
      <c r="H37" s="74"/>
    </row>
    <row r="38" spans="2:8" ht="14.15" customHeight="1">
      <c r="B38" s="74"/>
      <c r="C38" s="2037" t="s">
        <v>637</v>
      </c>
      <c r="D38" s="2038" t="s">
        <v>795</v>
      </c>
      <c r="E38" s="1008" t="s">
        <v>696</v>
      </c>
      <c r="F38" s="1016"/>
      <c r="G38" s="1000"/>
      <c r="H38" s="74"/>
    </row>
    <row r="39" spans="2:8" ht="12.75" customHeight="1" thickBot="1">
      <c r="B39" s="1017"/>
      <c r="C39" s="2033"/>
      <c r="D39" s="2034"/>
      <c r="E39" s="1010" t="s">
        <v>55</v>
      </c>
      <c r="F39" s="1016"/>
      <c r="G39" s="1000"/>
      <c r="H39" s="74"/>
    </row>
    <row r="40" spans="2:8">
      <c r="B40" s="1018" t="s">
        <v>570</v>
      </c>
      <c r="C40" s="1019">
        <v>0.16489222681324395</v>
      </c>
      <c r="D40" s="1020">
        <v>0.17429867851505002</v>
      </c>
      <c r="E40" s="1021" t="s">
        <v>834</v>
      </c>
      <c r="F40" s="1001"/>
      <c r="G40" s="1000"/>
      <c r="H40" s="74"/>
    </row>
    <row r="41" spans="2:8" ht="14.25" customHeight="1">
      <c r="B41" s="1022" t="s">
        <v>567</v>
      </c>
      <c r="C41" s="1023">
        <v>0.16489222681324395</v>
      </c>
      <c r="D41" s="1024">
        <v>0.17429867851505002</v>
      </c>
      <c r="E41" s="1025" t="s">
        <v>834</v>
      </c>
      <c r="F41" s="1001"/>
      <c r="G41" s="1000"/>
      <c r="H41" s="74"/>
    </row>
    <row r="42" spans="2:8" ht="15" thickBot="1">
      <c r="B42" s="1026" t="s">
        <v>568</v>
      </c>
      <c r="C42" s="1027">
        <v>0.18778187032867388</v>
      </c>
      <c r="D42" s="1028">
        <v>0.19750389291456255</v>
      </c>
      <c r="E42" s="1029" t="s">
        <v>835</v>
      </c>
      <c r="F42" s="1001"/>
      <c r="G42" s="1000"/>
      <c r="H42" s="74"/>
    </row>
    <row r="43" spans="2:8">
      <c r="B43" s="983"/>
      <c r="C43" s="1000"/>
      <c r="D43" s="1000"/>
      <c r="E43" s="1030"/>
      <c r="F43" s="978"/>
      <c r="G43" s="1000"/>
      <c r="H43" s="74"/>
    </row>
    <row r="44" spans="2:8" ht="22.5" customHeight="1" thickBot="1">
      <c r="B44" s="983"/>
      <c r="C44" s="1000"/>
      <c r="D44" s="1000"/>
      <c r="E44" s="1030"/>
      <c r="F44" s="978"/>
      <c r="G44" s="1000"/>
      <c r="H44" s="74"/>
    </row>
    <row r="45" spans="2:8">
      <c r="B45" s="961" t="s">
        <v>685</v>
      </c>
      <c r="C45" s="2018" t="s">
        <v>794</v>
      </c>
      <c r="D45" s="2020" t="s">
        <v>637</v>
      </c>
      <c r="E45" s="2022" t="s">
        <v>795</v>
      </c>
      <c r="F45" s="982" t="s">
        <v>51</v>
      </c>
      <c r="G45" s="982" t="s">
        <v>51</v>
      </c>
      <c r="H45" s="74"/>
    </row>
    <row r="46" spans="2:8" ht="14.4" customHeight="1" thickBot="1">
      <c r="B46" s="976" t="s">
        <v>686</v>
      </c>
      <c r="C46" s="2019"/>
      <c r="D46" s="2021"/>
      <c r="E46" s="2023"/>
      <c r="F46" s="984" t="s">
        <v>55</v>
      </c>
      <c r="G46" s="984" t="s">
        <v>56</v>
      </c>
      <c r="H46" s="74"/>
    </row>
    <row r="47" spans="2:8" ht="14.4" customHeight="1">
      <c r="B47" s="964" t="s">
        <v>687</v>
      </c>
      <c r="C47" s="398">
        <v>2632955.7245800002</v>
      </c>
      <c r="D47" s="399">
        <v>2676791.1776910005</v>
      </c>
      <c r="E47" s="400">
        <v>2676791.1776910005</v>
      </c>
      <c r="F47" s="1036">
        <v>0</v>
      </c>
      <c r="G47" s="1003">
        <v>1.6648761960474268E-2</v>
      </c>
      <c r="H47" s="74"/>
    </row>
    <row r="48" spans="2:8">
      <c r="B48" s="966" t="s">
        <v>688</v>
      </c>
      <c r="C48" s="405">
        <v>114341.10065000004</v>
      </c>
      <c r="D48" s="406">
        <v>206920.41475381111</v>
      </c>
      <c r="E48" s="407">
        <v>267299.41475381114</v>
      </c>
      <c r="F48" s="1007">
        <v>0.29179817792187146</v>
      </c>
      <c r="G48" s="965">
        <v>1.3377369400354033</v>
      </c>
      <c r="H48" s="74"/>
    </row>
    <row r="49" spans="2:8">
      <c r="B49" s="966" t="s">
        <v>689</v>
      </c>
      <c r="C49" s="405">
        <v>-16074.09266</v>
      </c>
      <c r="D49" s="406">
        <v>-5398.7777900000001</v>
      </c>
      <c r="E49" s="407">
        <v>-13268.121439999999</v>
      </c>
      <c r="F49" s="1007">
        <v>1.4576157708465343</v>
      </c>
      <c r="G49" s="965">
        <v>-0.17456482797206929</v>
      </c>
      <c r="H49" s="74"/>
    </row>
    <row r="50" spans="2:8">
      <c r="B50" s="966" t="s">
        <v>690</v>
      </c>
      <c r="C50" s="405">
        <v>-338329.57</v>
      </c>
      <c r="D50" s="406">
        <v>-344322.62593000004</v>
      </c>
      <c r="E50" s="407">
        <v>-345258.15429999999</v>
      </c>
      <c r="F50" s="1007">
        <v>2.7170110226510946E-3</v>
      </c>
      <c r="G50" s="965">
        <v>2.047880207455699E-2</v>
      </c>
      <c r="H50" s="74"/>
    </row>
    <row r="51" spans="2:8" ht="14.4" customHeight="1" thickBot="1">
      <c r="B51" s="966" t="s">
        <v>691</v>
      </c>
      <c r="C51" s="405">
        <v>-259.39753999999999</v>
      </c>
      <c r="D51" s="406">
        <v>-275.20236</v>
      </c>
      <c r="E51" s="407">
        <v>-276.20566999999994</v>
      </c>
      <c r="F51" s="1007">
        <v>3.6457172823660677E-3</v>
      </c>
      <c r="G51" s="965">
        <v>6.4796797995848143E-2</v>
      </c>
      <c r="H51" s="74"/>
    </row>
    <row r="52" spans="2:8" ht="15" thickBot="1">
      <c r="B52" s="969" t="s">
        <v>133</v>
      </c>
      <c r="C52" s="626">
        <v>2392633.7650300004</v>
      </c>
      <c r="D52" s="627">
        <v>2533714.9863648112</v>
      </c>
      <c r="E52" s="628">
        <v>2585288.1110348115</v>
      </c>
      <c r="F52" s="1013">
        <v>2.0354745876130842E-2</v>
      </c>
      <c r="G52" s="970">
        <v>8.0519780678759867E-2</v>
      </c>
      <c r="H52" s="74"/>
    </row>
    <row r="53" spans="2:8" ht="15" thickBot="1">
      <c r="B53" s="978"/>
      <c r="C53" s="1031"/>
      <c r="D53" s="1031"/>
      <c r="E53" s="1031"/>
      <c r="F53" s="1032"/>
      <c r="G53" s="1032"/>
      <c r="H53" s="74"/>
    </row>
    <row r="54" spans="2:8" ht="15" thickBot="1">
      <c r="B54" s="969" t="s">
        <v>692</v>
      </c>
      <c r="C54" s="626">
        <v>14956199.983226199</v>
      </c>
      <c r="D54" s="627">
        <v>15261938.895425437</v>
      </c>
      <c r="E54" s="628">
        <v>14719636.676737815</v>
      </c>
      <c r="F54" s="1013">
        <v>-3.5532983220773473E-2</v>
      </c>
      <c r="G54" s="970">
        <v>-1.5817072969985468E-2</v>
      </c>
      <c r="H54" s="74"/>
    </row>
    <row r="55" spans="2:8">
      <c r="B55" s="966" t="s">
        <v>693</v>
      </c>
      <c r="C55" s="398">
        <v>12871825.522526199</v>
      </c>
      <c r="D55" s="399">
        <v>13602081.425765436</v>
      </c>
      <c r="E55" s="400">
        <v>13028635.227037815</v>
      </c>
      <c r="F55" s="965">
        <v>-4.2158709448789411E-2</v>
      </c>
      <c r="G55" s="965">
        <v>1.2182398233816505E-2</v>
      </c>
      <c r="H55" s="74"/>
    </row>
    <row r="56" spans="2:8" ht="15" thickBot="1">
      <c r="B56" s="967" t="s">
        <v>694</v>
      </c>
      <c r="C56" s="424">
        <v>2084374.4606999999</v>
      </c>
      <c r="D56" s="425">
        <v>1659857.4696600002</v>
      </c>
      <c r="E56" s="426">
        <v>1691001.4496999998</v>
      </c>
      <c r="F56" s="968">
        <v>1.8763044785031546E-2</v>
      </c>
      <c r="G56" s="968">
        <v>-0.18872473176815496</v>
      </c>
      <c r="H56" s="74"/>
    </row>
    <row r="57" spans="2:8" ht="15" thickBot="1">
      <c r="B57" s="74"/>
      <c r="C57" s="74"/>
      <c r="D57" s="74"/>
      <c r="E57" s="74"/>
      <c r="F57" s="74"/>
      <c r="G57" s="74"/>
      <c r="H57" s="74"/>
    </row>
    <row r="58" spans="2:8" s="303" customFormat="1" ht="15" thickBot="1">
      <c r="B58" s="969" t="s">
        <v>695</v>
      </c>
      <c r="C58" s="1033">
        <v>0.15997604790745021</v>
      </c>
      <c r="D58" s="1034">
        <v>0.16601527523637633</v>
      </c>
      <c r="E58" s="1035">
        <v>0.17563532088536349</v>
      </c>
      <c r="F58" s="1043" t="s">
        <v>836</v>
      </c>
      <c r="G58" s="1043" t="s">
        <v>648</v>
      </c>
      <c r="H58" s="1000"/>
    </row>
    <row r="59" spans="2:8">
      <c r="B59" s="74"/>
      <c r="C59" s="74"/>
      <c r="D59" s="74"/>
      <c r="E59" s="74"/>
      <c r="F59" s="74"/>
      <c r="G59" s="74"/>
      <c r="H59" s="74"/>
    </row>
    <row r="60" spans="2:8">
      <c r="B60" s="1642" t="s">
        <v>889</v>
      </c>
      <c r="C60" s="74"/>
      <c r="D60" s="74"/>
      <c r="E60" s="74"/>
      <c r="F60" s="74"/>
      <c r="G60" s="74"/>
      <c r="H60" s="74"/>
    </row>
    <row r="61" spans="2:8" ht="25.5">
      <c r="B61" s="1642" t="s">
        <v>890</v>
      </c>
      <c r="C61" s="74"/>
      <c r="D61" s="74"/>
      <c r="E61" s="74"/>
      <c r="F61" s="74"/>
      <c r="G61" s="74"/>
      <c r="H61" s="74"/>
    </row>
    <row r="62" spans="2:8" ht="17">
      <c r="B62" s="1642" t="s">
        <v>891</v>
      </c>
    </row>
    <row r="63" spans="2:8">
      <c r="B63" s="1642" t="s">
        <v>892</v>
      </c>
    </row>
  </sheetData>
  <mergeCells count="12">
    <mergeCell ref="B2:E2"/>
    <mergeCell ref="C4:C6"/>
    <mergeCell ref="D4:D6"/>
    <mergeCell ref="C22:C23"/>
    <mergeCell ref="D22:D23"/>
    <mergeCell ref="C29:C30"/>
    <mergeCell ref="D29:D30"/>
    <mergeCell ref="E45:E46"/>
    <mergeCell ref="C38:C39"/>
    <mergeCell ref="D38:D39"/>
    <mergeCell ref="C45:C46"/>
    <mergeCell ref="D45:D46"/>
  </mergeCells>
  <hyperlinks>
    <hyperlink ref="A1" location="Índice!A1" display="Volver al índice" xr:uid="{D3BDBCCB-C168-455F-9F84-7D4D38CB7C82}"/>
  </hyperlinks>
  <pageMargins left="0.7" right="0.7" top="0.75" bottom="0.75" header="0.3" footer="0.3"/>
  <pageSetup paperSize="9" orientation="portrait" horizontalDpi="360" verticalDpi="36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H38"/>
  <sheetViews>
    <sheetView showGridLines="0" zoomScale="85" zoomScaleNormal="85" workbookViewId="0">
      <selection activeCell="B35" sqref="B35"/>
    </sheetView>
  </sheetViews>
  <sheetFormatPr baseColWidth="10" defaultColWidth="11.453125" defaultRowHeight="14"/>
  <cols>
    <col min="1" max="1" width="11.453125" style="45"/>
    <col min="2" max="2" width="43.54296875" style="45" customWidth="1"/>
    <col min="3" max="16384" width="11.453125" style="45"/>
  </cols>
  <sheetData>
    <row r="1" spans="1:8" ht="14.5">
      <c r="A1" s="608" t="s">
        <v>54</v>
      </c>
    </row>
    <row r="2" spans="1:8" ht="14.5" thickBot="1"/>
    <row r="3" spans="1:8" customFormat="1" ht="14.4" customHeight="1">
      <c r="B3" s="1044" t="s">
        <v>337</v>
      </c>
      <c r="C3" s="2044">
        <v>2018</v>
      </c>
      <c r="D3" s="2042">
        <v>2019</v>
      </c>
      <c r="E3" s="2042">
        <v>2020</v>
      </c>
      <c r="F3" s="2042">
        <v>2021</v>
      </c>
      <c r="G3" s="2042">
        <v>2022</v>
      </c>
      <c r="H3" s="2040" t="s">
        <v>531</v>
      </c>
    </row>
    <row r="4" spans="1:8" customFormat="1" ht="15" customHeight="1" thickBot="1">
      <c r="B4" s="496"/>
      <c r="C4" s="2045"/>
      <c r="D4" s="2043"/>
      <c r="E4" s="2043"/>
      <c r="F4" s="2043"/>
      <c r="G4" s="2043"/>
      <c r="H4" s="2041"/>
    </row>
    <row r="5" spans="1:8" customFormat="1" ht="14.5">
      <c r="B5" s="1045" t="s">
        <v>338</v>
      </c>
      <c r="C5" s="1055">
        <v>226919.29161792499</v>
      </c>
      <c r="D5" s="1056">
        <v>232519.24383955199</v>
      </c>
      <c r="E5" s="1056">
        <v>205755.288782063</v>
      </c>
      <c r="F5" s="1056">
        <v>225802.63425689001</v>
      </c>
      <c r="G5" s="1056">
        <v>244788.90703164699</v>
      </c>
      <c r="H5" s="1063">
        <v>267500</v>
      </c>
    </row>
    <row r="6" spans="1:8" customFormat="1" ht="14.5">
      <c r="B6" s="1046" t="s">
        <v>509</v>
      </c>
      <c r="C6" s="1057">
        <v>3.9769357175500488</v>
      </c>
      <c r="D6" s="1058">
        <v>2.2406317687504895</v>
      </c>
      <c r="E6" s="1058">
        <v>-10.952698932501534</v>
      </c>
      <c r="F6" s="1058">
        <v>13.349509077797663</v>
      </c>
      <c r="G6" s="1058">
        <v>2.6826315808553289</v>
      </c>
      <c r="H6" s="1064">
        <v>0</v>
      </c>
    </row>
    <row r="7" spans="1:8" customFormat="1" ht="14.5">
      <c r="B7" s="1046" t="s">
        <v>339</v>
      </c>
      <c r="C7" s="1057">
        <v>7189.6063927854357</v>
      </c>
      <c r="D7" s="1058">
        <v>7236.5114448655204</v>
      </c>
      <c r="E7" s="1058">
        <v>6306.4922675063108</v>
      </c>
      <c r="F7" s="1058">
        <v>6835.1916560807203</v>
      </c>
      <c r="G7" s="1058">
        <v>7329.7338267288287</v>
      </c>
      <c r="H7" s="1064">
        <v>7893.5124740661222</v>
      </c>
    </row>
    <row r="8" spans="1:8" customFormat="1" ht="14.5">
      <c r="B8" s="1046" t="s">
        <v>510</v>
      </c>
      <c r="C8" s="1057">
        <v>4.0604102770662251</v>
      </c>
      <c r="D8" s="1058">
        <v>2.2308291430070568</v>
      </c>
      <c r="E8" s="1058">
        <v>-9.8090716481155482</v>
      </c>
      <c r="F8" s="1058">
        <v>14.476415207488614</v>
      </c>
      <c r="G8" s="1058">
        <v>2.2764402339554834</v>
      </c>
      <c r="H8" s="1064">
        <v>-2</v>
      </c>
    </row>
    <row r="9" spans="1:8" customFormat="1" ht="14.5" hidden="1">
      <c r="B9" s="1046" t="s">
        <v>511</v>
      </c>
      <c r="C9" s="1057">
        <v>3.5639889604846218</v>
      </c>
      <c r="D9" s="1058">
        <v>2.8882330210537361</v>
      </c>
      <c r="E9" s="1058">
        <v>-7.2</v>
      </c>
      <c r="F9" s="1058">
        <v>11.5</v>
      </c>
      <c r="G9" s="1058">
        <v>4.2481918676682682</v>
      </c>
      <c r="H9" s="1064"/>
    </row>
    <row r="10" spans="1:8" customFormat="1" ht="14.5" hidden="1">
      <c r="B10" s="1046" t="s">
        <v>512</v>
      </c>
      <c r="C10" s="1057">
        <v>3.8412128029914783</v>
      </c>
      <c r="D10" s="1058">
        <v>2.9793652072447969</v>
      </c>
      <c r="E10" s="1058">
        <v>-9.8000000000000007</v>
      </c>
      <c r="F10" s="1058">
        <v>11.7</v>
      </c>
      <c r="G10" s="1058">
        <v>4.2</v>
      </c>
      <c r="H10" s="1064"/>
    </row>
    <row r="11" spans="1:8" customFormat="1" ht="14.5">
      <c r="B11" s="1046" t="s">
        <v>340</v>
      </c>
      <c r="C11" s="1057">
        <v>22.385761003096796</v>
      </c>
      <c r="D11" s="1058">
        <v>21.82318337254712</v>
      </c>
      <c r="E11" s="1058">
        <v>19.858150178629682</v>
      </c>
      <c r="F11" s="1058">
        <v>21.609385105049757</v>
      </c>
      <c r="G11" s="1058">
        <v>21.953305195413623</v>
      </c>
      <c r="H11" s="1064">
        <v>23.9</v>
      </c>
    </row>
    <row r="12" spans="1:8" customFormat="1" ht="14.5" hidden="1">
      <c r="B12" s="1046" t="s">
        <v>513</v>
      </c>
      <c r="C12" s="1057">
        <v>4.4098515477414253</v>
      </c>
      <c r="D12" s="1058">
        <v>3.9506581959275735</v>
      </c>
      <c r="E12" s="1058"/>
      <c r="F12" s="1058"/>
      <c r="G12" s="1058"/>
      <c r="H12" s="1064"/>
    </row>
    <row r="13" spans="1:8" customFormat="1" ht="14.5" hidden="1">
      <c r="B13" s="1046" t="s">
        <v>514</v>
      </c>
      <c r="C13" s="1057">
        <v>6.8180161752467257</v>
      </c>
      <c r="D13" s="1058">
        <v>-2.0964176246549471</v>
      </c>
      <c r="E13" s="1058"/>
      <c r="F13" s="1058"/>
      <c r="G13" s="1058"/>
      <c r="H13" s="1064"/>
    </row>
    <row r="14" spans="1:8" customFormat="1" ht="26">
      <c r="B14" s="1046" t="s">
        <v>526</v>
      </c>
      <c r="C14" s="1057">
        <v>10.3</v>
      </c>
      <c r="D14" s="1058">
        <v>6.4</v>
      </c>
      <c r="E14" s="1058">
        <v>-4.3</v>
      </c>
      <c r="F14" s="1058">
        <v>12.6</v>
      </c>
      <c r="G14" s="1058">
        <v>9.6999999999999993</v>
      </c>
      <c r="H14" s="1064">
        <v>2.6</v>
      </c>
    </row>
    <row r="15" spans="1:8" customFormat="1" ht="15" thickBot="1">
      <c r="B15" s="1049" t="s">
        <v>527</v>
      </c>
      <c r="C15" s="1059">
        <v>2.2000000000000002</v>
      </c>
      <c r="D15" s="1060">
        <v>1.90009157916243</v>
      </c>
      <c r="E15" s="1060">
        <v>1.97323222946076</v>
      </c>
      <c r="F15" s="1060">
        <v>6.4303871634072465</v>
      </c>
      <c r="G15" s="1060">
        <v>8.5</v>
      </c>
      <c r="H15" s="1065">
        <v>4</v>
      </c>
    </row>
    <row r="16" spans="1:8" customFormat="1" ht="15" thickBot="1">
      <c r="B16" s="1045" t="s">
        <v>515</v>
      </c>
      <c r="C16" s="1059">
        <v>2.75</v>
      </c>
      <c r="D16" s="1060">
        <v>2.25</v>
      </c>
      <c r="E16" s="1060">
        <v>0.25</v>
      </c>
      <c r="F16" s="1060">
        <v>2.5</v>
      </c>
      <c r="G16" s="1060">
        <v>7.5</v>
      </c>
      <c r="H16" s="1065">
        <v>6.75</v>
      </c>
    </row>
    <row r="17" spans="2:8" customFormat="1" ht="15" thickBot="1">
      <c r="B17" s="1050" t="s">
        <v>341</v>
      </c>
      <c r="C17" s="1057">
        <v>3.37</v>
      </c>
      <c r="D17" s="1058">
        <v>3.31</v>
      </c>
      <c r="E17" s="1058">
        <v>3.6179999999999999</v>
      </c>
      <c r="F17" s="1058">
        <v>3.9910000000000001</v>
      </c>
      <c r="G17" s="1058">
        <v>3.81</v>
      </c>
      <c r="H17" s="1064">
        <v>3.8</v>
      </c>
    </row>
    <row r="18" spans="2:8" customFormat="1" ht="14.5">
      <c r="B18" s="1045" t="s">
        <v>516</v>
      </c>
      <c r="C18" s="1061">
        <v>4.0123456790123413E-2</v>
      </c>
      <c r="D18" s="1062">
        <v>-1.7804154302670697E-2</v>
      </c>
      <c r="E18" s="1062">
        <v>9.3051359516616264E-2</v>
      </c>
      <c r="F18" s="1062">
        <v>0.10309563294637926</v>
      </c>
      <c r="G18" s="1062">
        <v>-4.535204209471317E-2</v>
      </c>
      <c r="H18" s="1066">
        <v>-2.6246719160106123E-3</v>
      </c>
    </row>
    <row r="19" spans="2:8" customFormat="1" ht="15" thickBot="1">
      <c r="B19" s="1046" t="s">
        <v>342</v>
      </c>
      <c r="C19" s="1059">
        <v>-2.2937700489276098</v>
      </c>
      <c r="D19" s="1060">
        <v>-1.61956038226633</v>
      </c>
      <c r="E19" s="1060">
        <v>-8.8646093510024002</v>
      </c>
      <c r="F19" s="1060">
        <v>-2.5440583012799198</v>
      </c>
      <c r="G19" s="1060">
        <v>-1.6</v>
      </c>
      <c r="H19" s="1065">
        <v>-3</v>
      </c>
    </row>
    <row r="20" spans="2:8" customFormat="1" ht="15" thickBot="1">
      <c r="B20" s="1045" t="s">
        <v>343</v>
      </c>
      <c r="C20" s="1057">
        <v>25.5919748496399</v>
      </c>
      <c r="D20" s="1058">
        <v>26.608279872790099</v>
      </c>
      <c r="E20" s="1058">
        <v>34.636906859547103</v>
      </c>
      <c r="F20" s="1058">
        <v>35.947971341043001</v>
      </c>
      <c r="G20" s="1058">
        <v>34</v>
      </c>
      <c r="H20" s="1064">
        <v>34</v>
      </c>
    </row>
    <row r="21" spans="2:8" customFormat="1" ht="14.5">
      <c r="B21" s="1045" t="s">
        <v>344</v>
      </c>
      <c r="C21" s="1055">
        <v>7200.895882963101</v>
      </c>
      <c r="D21" s="1056">
        <v>6879.2832403381981</v>
      </c>
      <c r="E21" s="1056">
        <v>8196.4056340540046</v>
      </c>
      <c r="F21" s="1056">
        <v>14927</v>
      </c>
      <c r="G21" s="1056">
        <v>9565</v>
      </c>
      <c r="H21" s="1063">
        <v>15400</v>
      </c>
    </row>
    <row r="22" spans="2:8" customFormat="1" ht="14.5">
      <c r="B22" s="1046" t="s">
        <v>345</v>
      </c>
      <c r="C22" s="1051">
        <v>3.173329086134994E-2</v>
      </c>
      <c r="D22" s="1052">
        <v>2.9585866213659252E-2</v>
      </c>
      <c r="E22" s="1052">
        <v>3.9835698428805286E-2</v>
      </c>
      <c r="F22" s="1052">
        <v>6.6106403271708178E-2</v>
      </c>
      <c r="G22" s="1052">
        <v>3.9074483055571672E-2</v>
      </c>
      <c r="H22" s="1068">
        <v>5.7570093457943929E-2</v>
      </c>
    </row>
    <row r="23" spans="2:8" customFormat="1" ht="14.5">
      <c r="B23" s="1046" t="s">
        <v>346</v>
      </c>
      <c r="C23" s="1057">
        <v>49066.4758077562</v>
      </c>
      <c r="D23" s="1058">
        <v>47980.454822131302</v>
      </c>
      <c r="E23" s="1058">
        <v>42905.304546054002</v>
      </c>
      <c r="F23" s="1058">
        <v>63150.8372727475</v>
      </c>
      <c r="G23" s="1058">
        <v>65834</v>
      </c>
      <c r="H23" s="1064">
        <v>65000</v>
      </c>
    </row>
    <row r="24" spans="2:8" customFormat="1" ht="14.5">
      <c r="B24" s="1046" t="s">
        <v>347</v>
      </c>
      <c r="C24" s="1057">
        <v>41865.579924793099</v>
      </c>
      <c r="D24" s="1058">
        <v>41101.171581793104</v>
      </c>
      <c r="E24" s="1058">
        <v>34708.898911999997</v>
      </c>
      <c r="F24" s="1058">
        <v>48223</v>
      </c>
      <c r="G24" s="1058">
        <v>56269</v>
      </c>
      <c r="H24" s="1064">
        <v>49600</v>
      </c>
    </row>
    <row r="25" spans="2:8" customFormat="1" ht="14.5" hidden="1">
      <c r="B25" s="1046" t="s">
        <v>348</v>
      </c>
      <c r="C25" s="1047">
        <v>-2894.5450842119481</v>
      </c>
      <c r="D25" s="1048">
        <v>-1680.4547301800815</v>
      </c>
      <c r="E25" s="1048">
        <v>2397.8321736145053</v>
      </c>
      <c r="F25" s="1048">
        <v>-5179.4586772124403</v>
      </c>
      <c r="G25" s="1048">
        <v>-10643.966780899111</v>
      </c>
      <c r="H25" s="1067">
        <v>-9157</v>
      </c>
    </row>
    <row r="26" spans="2:8" customFormat="1" ht="14.5">
      <c r="B26" s="1046" t="s">
        <v>349</v>
      </c>
      <c r="C26" s="1051">
        <v>-1.2999999999999999E-2</v>
      </c>
      <c r="D26" s="1052">
        <v>-7.0000000000000001E-3</v>
      </c>
      <c r="E26" s="1052">
        <v>1.1665297303483382E-2</v>
      </c>
      <c r="F26" s="1052">
        <v>-2.3368476612464724E-2</v>
      </c>
      <c r="G26" s="1052">
        <v>-4.3482226829514907E-2</v>
      </c>
      <c r="H26" s="1068">
        <v>-0.01</v>
      </c>
    </row>
    <row r="27" spans="2:8" customFormat="1" ht="14.5">
      <c r="B27" s="1046" t="s">
        <v>350</v>
      </c>
      <c r="C27" s="1057">
        <v>60121</v>
      </c>
      <c r="D27" s="1058">
        <v>68316</v>
      </c>
      <c r="E27" s="1058">
        <v>74706.911243260023</v>
      </c>
      <c r="F27" s="1058">
        <v>78495</v>
      </c>
      <c r="G27" s="1058">
        <v>71883</v>
      </c>
      <c r="H27" s="1064">
        <v>74000</v>
      </c>
    </row>
    <row r="28" spans="2:8" customFormat="1" ht="14.5">
      <c r="B28" s="1046" t="s">
        <v>345</v>
      </c>
      <c r="C28" s="1051">
        <v>0.26494441953938691</v>
      </c>
      <c r="D28" s="1052">
        <v>0.29380793981568643</v>
      </c>
      <c r="E28" s="1052">
        <v>0.36308622580481975</v>
      </c>
      <c r="F28" s="1052">
        <v>0.34762659106402716</v>
      </c>
      <c r="G28" s="1052">
        <v>0.29365301259630516</v>
      </c>
      <c r="H28" s="1068">
        <v>0.27663551401869158</v>
      </c>
    </row>
    <row r="29" spans="2:8" customFormat="1" ht="15" thickBot="1">
      <c r="B29" s="1049" t="s">
        <v>351</v>
      </c>
      <c r="C29" s="1059">
        <v>17.232581067693534</v>
      </c>
      <c r="D29" s="1060">
        <v>19.945708807073263</v>
      </c>
      <c r="E29" s="1060">
        <v>25.82861925963249</v>
      </c>
      <c r="F29" s="1060">
        <v>19.533002923915973</v>
      </c>
      <c r="G29" s="1060">
        <v>15.329861913309283</v>
      </c>
      <c r="H29" s="1065">
        <v>17.903225806451616</v>
      </c>
    </row>
    <row r="30" spans="2:8" customFormat="1" ht="14.5">
      <c r="B30" s="74"/>
      <c r="C30" s="74"/>
      <c r="D30" s="74"/>
      <c r="E30" s="74"/>
      <c r="F30" s="74"/>
      <c r="G30" s="74"/>
      <c r="H30" s="74"/>
    </row>
    <row r="31" spans="2:8">
      <c r="B31" s="1053" t="s">
        <v>352</v>
      </c>
      <c r="C31" s="74"/>
      <c r="D31" s="74"/>
      <c r="E31" s="74"/>
      <c r="F31" s="74"/>
      <c r="G31" s="74"/>
      <c r="H31" s="74"/>
    </row>
    <row r="32" spans="2:8">
      <c r="B32" s="1054" t="s">
        <v>353</v>
      </c>
      <c r="C32" s="74"/>
      <c r="D32" s="74"/>
      <c r="E32" s="74"/>
      <c r="F32" s="74"/>
      <c r="G32" s="74"/>
      <c r="H32" s="74"/>
    </row>
    <row r="33" spans="2:8">
      <c r="B33" s="1054" t="s">
        <v>354</v>
      </c>
      <c r="C33" s="74"/>
      <c r="D33" s="74"/>
      <c r="E33" s="74"/>
      <c r="F33" s="74"/>
      <c r="G33" s="74"/>
      <c r="H33" s="74"/>
    </row>
    <row r="34" spans="2:8">
      <c r="B34" s="74" t="s">
        <v>925</v>
      </c>
      <c r="C34" s="74"/>
      <c r="D34" s="74"/>
      <c r="E34" s="74"/>
      <c r="F34" s="74"/>
      <c r="G34" s="74"/>
      <c r="H34" s="74"/>
    </row>
    <row r="35" spans="2:8">
      <c r="B35" s="74"/>
      <c r="C35" s="74"/>
      <c r="D35" s="74"/>
      <c r="E35" s="74"/>
      <c r="F35" s="74"/>
      <c r="G35" s="74"/>
      <c r="H35" s="74"/>
    </row>
    <row r="36" spans="2:8">
      <c r="B36" s="74"/>
      <c r="C36" s="74"/>
      <c r="D36" s="74"/>
      <c r="E36" s="74"/>
      <c r="F36" s="74"/>
      <c r="G36" s="74"/>
      <c r="H36" s="74"/>
    </row>
    <row r="37" spans="2:8">
      <c r="B37" s="74"/>
      <c r="C37" s="74"/>
      <c r="D37" s="74"/>
      <c r="E37" s="74"/>
      <c r="F37" s="74"/>
      <c r="G37" s="74"/>
      <c r="H37" s="74"/>
    </row>
    <row r="38" spans="2:8">
      <c r="B38" s="74"/>
      <c r="C38" s="74"/>
      <c r="D38" s="74"/>
      <c r="E38" s="74"/>
      <c r="F38" s="74"/>
      <c r="G38" s="74"/>
      <c r="H38" s="74"/>
    </row>
  </sheetData>
  <mergeCells count="6">
    <mergeCell ref="H3:H4"/>
    <mergeCell ref="G3:G4"/>
    <mergeCell ref="C3:C4"/>
    <mergeCell ref="D3:D4"/>
    <mergeCell ref="E3:E4"/>
    <mergeCell ref="F3:F4"/>
  </mergeCells>
  <hyperlinks>
    <hyperlink ref="A1" location="Índice!A1" display="Volver al índice" xr:uid="{5671CC8F-E171-406E-9F67-C5BE14D51E9A}"/>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N29" sqref="N29"/>
    </sheetView>
  </sheetViews>
  <sheetFormatPr baseColWidth="10" defaultColWidth="11.453125" defaultRowHeight="14.5"/>
  <sheetData>
    <row r="6" spans="1:1">
      <c r="A6" t="s">
        <v>449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H38"/>
  <sheetViews>
    <sheetView showGridLines="0" zoomScale="85" zoomScaleNormal="85" workbookViewId="0"/>
  </sheetViews>
  <sheetFormatPr baseColWidth="10" defaultColWidth="11.453125" defaultRowHeight="14"/>
  <cols>
    <col min="1" max="1" width="11.453125" style="45"/>
    <col min="2" max="2" width="33.90625" style="45" customWidth="1"/>
    <col min="3" max="3" width="6.6328125" style="45" bestFit="1" customWidth="1"/>
    <col min="4" max="4" width="11" style="45" bestFit="1" customWidth="1"/>
    <col min="5" max="5" width="6.6328125" style="45" bestFit="1" customWidth="1"/>
    <col min="6" max="6" width="8.453125" style="45" customWidth="1"/>
    <col min="7" max="7" width="7.1796875" style="45" customWidth="1"/>
    <col min="8" max="8" width="12.08984375" style="45" bestFit="1" customWidth="1"/>
    <col min="9" max="9" width="18.453125" style="45" bestFit="1" customWidth="1"/>
    <col min="10" max="10" width="14.453125" style="45" customWidth="1"/>
    <col min="11" max="11" width="11.453125" style="45"/>
    <col min="12" max="12" width="14.08984375" style="45" customWidth="1"/>
    <col min="13" max="13" width="14.453125" style="45" customWidth="1"/>
    <col min="14" max="16384" width="11.453125" style="45"/>
  </cols>
  <sheetData>
    <row r="1" spans="1:8" ht="14.5">
      <c r="A1" s="608" t="s">
        <v>54</v>
      </c>
    </row>
    <row r="2" spans="1:8" ht="14.5" thickBot="1"/>
    <row r="3" spans="1:8" ht="15" customHeight="1">
      <c r="B3" s="674" t="s">
        <v>508</v>
      </c>
      <c r="C3" s="2046" t="s">
        <v>125</v>
      </c>
      <c r="D3" s="2047"/>
      <c r="E3" s="2048"/>
      <c r="F3" s="2046" t="s">
        <v>355</v>
      </c>
      <c r="G3" s="2048"/>
      <c r="H3" s="74"/>
    </row>
    <row r="4" spans="1:8" ht="14.5" thickBot="1">
      <c r="B4" s="1069"/>
      <c r="C4" s="790" t="s">
        <v>794</v>
      </c>
      <c r="D4" s="791" t="s">
        <v>637</v>
      </c>
      <c r="E4" s="792" t="s">
        <v>795</v>
      </c>
      <c r="F4" s="1070" t="s">
        <v>55</v>
      </c>
      <c r="G4" s="1071" t="s">
        <v>56</v>
      </c>
      <c r="H4" s="74"/>
    </row>
    <row r="5" spans="1:8">
      <c r="B5" s="1072" t="s">
        <v>356</v>
      </c>
      <c r="C5" s="398">
        <v>339</v>
      </c>
      <c r="D5" s="399">
        <v>327</v>
      </c>
      <c r="E5" s="400">
        <v>323</v>
      </c>
      <c r="F5" s="398">
        <v>-4</v>
      </c>
      <c r="G5" s="400">
        <v>-16</v>
      </c>
      <c r="H5" s="74"/>
    </row>
    <row r="6" spans="1:8">
      <c r="B6" s="1072" t="s">
        <v>357</v>
      </c>
      <c r="C6" s="405">
        <v>2287</v>
      </c>
      <c r="D6" s="406">
        <v>2349</v>
      </c>
      <c r="E6" s="407">
        <v>2363</v>
      </c>
      <c r="F6" s="405">
        <v>14</v>
      </c>
      <c r="G6" s="407">
        <v>76</v>
      </c>
      <c r="H6" s="74"/>
    </row>
    <row r="7" spans="1:8" ht="14.5" thickBot="1">
      <c r="B7" s="1075" t="s">
        <v>358</v>
      </c>
      <c r="C7" s="405">
        <v>9348</v>
      </c>
      <c r="D7" s="406">
        <v>10215</v>
      </c>
      <c r="E7" s="407">
        <v>10101</v>
      </c>
      <c r="F7" s="405">
        <v>-114</v>
      </c>
      <c r="G7" s="407">
        <v>753</v>
      </c>
      <c r="H7" s="74"/>
    </row>
    <row r="8" spans="1:8" ht="14.5" thickBot="1">
      <c r="B8" s="1076" t="s">
        <v>359</v>
      </c>
      <c r="C8" s="626">
        <v>11974</v>
      </c>
      <c r="D8" s="627">
        <v>12891</v>
      </c>
      <c r="E8" s="628">
        <v>12787</v>
      </c>
      <c r="F8" s="626">
        <v>-104</v>
      </c>
      <c r="G8" s="628">
        <v>813</v>
      </c>
      <c r="H8" s="74"/>
    </row>
    <row r="9" spans="1:8">
      <c r="B9" s="74"/>
      <c r="C9" s="74"/>
      <c r="D9" s="74"/>
      <c r="E9" s="74"/>
      <c r="F9" s="74"/>
      <c r="G9" s="74"/>
      <c r="H9" s="74"/>
    </row>
    <row r="10" spans="1:8">
      <c r="B10" s="74"/>
      <c r="C10" s="74"/>
      <c r="D10" s="74"/>
      <c r="E10" s="74"/>
      <c r="F10" s="74"/>
      <c r="G10" s="74"/>
      <c r="H10" s="74"/>
    </row>
    <row r="11" spans="1:8">
      <c r="B11" s="74"/>
      <c r="C11" s="74"/>
      <c r="D11" s="74"/>
      <c r="E11" s="74"/>
      <c r="F11" s="74"/>
      <c r="G11" s="74"/>
      <c r="H11" s="74"/>
    </row>
    <row r="12" spans="1:8">
      <c r="B12" s="74"/>
      <c r="C12" s="74"/>
      <c r="D12" s="74"/>
      <c r="E12" s="74"/>
      <c r="F12" s="74"/>
      <c r="G12" s="74"/>
      <c r="H12" s="74"/>
    </row>
    <row r="13" spans="1:8">
      <c r="B13" s="74"/>
      <c r="C13" s="74"/>
      <c r="D13" s="74"/>
      <c r="E13" s="74"/>
      <c r="F13" s="74"/>
      <c r="G13" s="74"/>
      <c r="H13" s="74"/>
    </row>
    <row r="14" spans="1:8" ht="14.5" thickBot="1">
      <c r="B14" s="74"/>
      <c r="C14" s="74"/>
      <c r="D14" s="74"/>
      <c r="E14" s="74"/>
      <c r="F14" s="74"/>
      <c r="G14" s="74"/>
      <c r="H14" s="74"/>
    </row>
    <row r="15" spans="1:8" ht="14.5">
      <c r="B15" s="674" t="s">
        <v>767</v>
      </c>
      <c r="C15" s="2046" t="s">
        <v>125</v>
      </c>
      <c r="D15" s="2047"/>
      <c r="E15" s="2048"/>
      <c r="F15" s="2046" t="s">
        <v>355</v>
      </c>
      <c r="G15" s="2048"/>
      <c r="H15" s="74"/>
    </row>
    <row r="16" spans="1:8" ht="14.5" thickBot="1">
      <c r="B16" s="1069"/>
      <c r="C16" s="500" t="s">
        <v>794</v>
      </c>
      <c r="D16" s="635" t="s">
        <v>637</v>
      </c>
      <c r="E16" s="395" t="s">
        <v>795</v>
      </c>
      <c r="F16" s="1077" t="s">
        <v>55</v>
      </c>
      <c r="G16" s="1078" t="s">
        <v>56</v>
      </c>
      <c r="H16" s="74"/>
    </row>
    <row r="17" spans="2:8">
      <c r="B17" s="1072" t="s">
        <v>356</v>
      </c>
      <c r="C17" s="398">
        <v>681</v>
      </c>
      <c r="D17" s="399">
        <v>665</v>
      </c>
      <c r="E17" s="400">
        <v>661</v>
      </c>
      <c r="F17" s="398">
        <v>-4</v>
      </c>
      <c r="G17" s="400">
        <v>-20</v>
      </c>
      <c r="H17" s="74"/>
    </row>
    <row r="18" spans="2:8">
      <c r="B18" s="1072" t="s">
        <v>357</v>
      </c>
      <c r="C18" s="405">
        <v>2598</v>
      </c>
      <c r="D18" s="406">
        <v>2663</v>
      </c>
      <c r="E18" s="407">
        <v>2677</v>
      </c>
      <c r="F18" s="405">
        <v>14</v>
      </c>
      <c r="G18" s="407">
        <v>79</v>
      </c>
      <c r="H18" s="74"/>
    </row>
    <row r="19" spans="2:8" ht="15" thickBot="1">
      <c r="B19" s="1075" t="s">
        <v>768</v>
      </c>
      <c r="C19" s="405">
        <v>10525</v>
      </c>
      <c r="D19" s="406">
        <v>11570</v>
      </c>
      <c r="E19" s="407">
        <v>11452</v>
      </c>
      <c r="F19" s="405">
        <v>-118</v>
      </c>
      <c r="G19" s="407">
        <v>927</v>
      </c>
      <c r="H19" s="74"/>
    </row>
    <row r="20" spans="2:8" ht="14.5" thickBot="1">
      <c r="B20" s="1076" t="s">
        <v>133</v>
      </c>
      <c r="C20" s="626">
        <v>13804</v>
      </c>
      <c r="D20" s="627">
        <v>14898</v>
      </c>
      <c r="E20" s="628">
        <v>14790</v>
      </c>
      <c r="F20" s="626">
        <v>-108</v>
      </c>
      <c r="G20" s="628">
        <v>986</v>
      </c>
      <c r="H20" s="74"/>
    </row>
    <row r="21" spans="2:8">
      <c r="B21" s="74" t="s">
        <v>361</v>
      </c>
      <c r="C21" s="74"/>
      <c r="D21" s="74"/>
      <c r="E21" s="74"/>
      <c r="F21" s="74"/>
      <c r="G21" s="74"/>
      <c r="H21" s="74"/>
    </row>
    <row r="22" spans="2:8">
      <c r="B22" s="74" t="s">
        <v>532</v>
      </c>
      <c r="C22" s="74"/>
      <c r="D22" s="74"/>
      <c r="E22" s="74"/>
      <c r="F22" s="74"/>
      <c r="G22" s="74"/>
      <c r="H22" s="74"/>
    </row>
    <row r="23" spans="2:8">
      <c r="B23" s="74"/>
      <c r="C23" s="74"/>
      <c r="D23" s="74"/>
      <c r="E23" s="74"/>
      <c r="F23" s="74"/>
      <c r="G23" s="74"/>
      <c r="H23" s="74"/>
    </row>
    <row r="24" spans="2:8">
      <c r="B24" s="74"/>
      <c r="C24" s="74"/>
      <c r="D24" s="74"/>
      <c r="E24" s="74"/>
      <c r="F24" s="74"/>
      <c r="G24" s="74"/>
      <c r="H24" s="74"/>
    </row>
    <row r="25" spans="2:8">
      <c r="B25" s="753"/>
      <c r="C25" s="1079"/>
      <c r="D25" s="1079"/>
      <c r="E25" s="1079"/>
      <c r="F25" s="74"/>
      <c r="G25" s="74"/>
      <c r="H25" s="74"/>
    </row>
    <row r="30" spans="2:8">
      <c r="B30" s="247"/>
    </row>
    <row r="34" spans="3:5">
      <c r="C34" s="246"/>
      <c r="D34" s="246"/>
      <c r="E34" s="246"/>
    </row>
    <row r="35" spans="3:5">
      <c r="C35" s="246"/>
      <c r="D35" s="246"/>
      <c r="E35" s="246"/>
    </row>
    <row r="36" spans="3:5">
      <c r="C36" s="246"/>
      <c r="D36" s="246"/>
      <c r="E36" s="246"/>
    </row>
    <row r="38" spans="3:5">
      <c r="C38" s="246"/>
      <c r="D38" s="246"/>
      <c r="E38" s="246"/>
    </row>
  </sheetData>
  <mergeCells count="4">
    <mergeCell ref="C3:E3"/>
    <mergeCell ref="F3:G3"/>
    <mergeCell ref="C15:E15"/>
    <mergeCell ref="F15:G15"/>
  </mergeCells>
  <hyperlinks>
    <hyperlink ref="A1" location="Índice!A1" display="Volver al índice" xr:uid="{38C4DFDC-328C-4583-8C0D-104D40CBCA7B}"/>
  </hyperlinks>
  <pageMargins left="0.7" right="0.7" top="0.75" bottom="0.75" header="0.3" footer="0.3"/>
  <pageSetup orientation="portrait" horizontalDpi="4294967293"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4E0D-3FC9-47B7-AD7C-765A7D71F613}">
  <dimension ref="A1:H18"/>
  <sheetViews>
    <sheetView showGridLines="0" zoomScale="85" zoomScaleNormal="85" workbookViewId="0">
      <pane xSplit="2" topLeftCell="C1" activePane="topRight" state="frozen"/>
      <selection activeCell="N35" sqref="N35"/>
      <selection pane="topRight" activeCell="G26" sqref="C25:G26"/>
    </sheetView>
  </sheetViews>
  <sheetFormatPr baseColWidth="10" defaultColWidth="11.453125" defaultRowHeight="14.5"/>
  <cols>
    <col min="2" max="2" width="39.90625" customWidth="1"/>
    <col min="3" max="5" width="15.90625" bestFit="1" customWidth="1"/>
    <col min="6" max="7" width="11.453125" bestFit="1" customWidth="1"/>
  </cols>
  <sheetData>
    <row r="1" spans="1:8">
      <c r="A1" s="608" t="s">
        <v>54</v>
      </c>
    </row>
    <row r="2" spans="1:8" ht="15" thickBot="1">
      <c r="B2" s="74"/>
      <c r="C2" s="74"/>
      <c r="D2" s="74"/>
      <c r="E2" s="74"/>
      <c r="F2" s="74"/>
      <c r="G2" s="74"/>
      <c r="H2" s="74"/>
    </row>
    <row r="3" spans="1:8">
      <c r="B3" s="1080" t="s">
        <v>362</v>
      </c>
      <c r="C3" s="1903" t="s">
        <v>125</v>
      </c>
      <c r="D3" s="1921"/>
      <c r="E3" s="1907"/>
      <c r="F3" s="1903" t="s">
        <v>51</v>
      </c>
      <c r="G3" s="1907"/>
      <c r="H3" s="74"/>
    </row>
    <row r="4" spans="1:8">
      <c r="B4" s="634" t="s">
        <v>53</v>
      </c>
      <c r="C4" s="1912"/>
      <c r="D4" s="1913"/>
      <c r="E4" s="1908"/>
      <c r="F4" s="1912"/>
      <c r="G4" s="1908"/>
      <c r="H4" s="74"/>
    </row>
    <row r="5" spans="1:8" ht="15" thickBot="1">
      <c r="B5" s="388"/>
      <c r="C5" s="500" t="s">
        <v>794</v>
      </c>
      <c r="D5" s="635" t="s">
        <v>637</v>
      </c>
      <c r="E5" s="395" t="s">
        <v>795</v>
      </c>
      <c r="F5" s="392" t="s">
        <v>55</v>
      </c>
      <c r="G5" s="393" t="s">
        <v>56</v>
      </c>
      <c r="H5" s="74"/>
    </row>
    <row r="6" spans="1:8" ht="15" thickBot="1">
      <c r="B6" s="1081" t="s">
        <v>363</v>
      </c>
      <c r="C6" s="626">
        <v>12201370.440047055</v>
      </c>
      <c r="D6" s="627">
        <v>4940404.9025999904</v>
      </c>
      <c r="E6" s="628">
        <v>4179769.9204300046</v>
      </c>
      <c r="F6" s="812">
        <v>-0.15396207338586476</v>
      </c>
      <c r="G6" s="813">
        <v>-0.65743438895099349</v>
      </c>
      <c r="H6" s="74"/>
    </row>
    <row r="7" spans="1:8" ht="15" thickBot="1">
      <c r="B7" s="1082" t="s">
        <v>364</v>
      </c>
      <c r="C7" s="398">
        <v>154552.00883874018</v>
      </c>
      <c r="D7" s="399">
        <v>131881.98324661516</v>
      </c>
      <c r="E7" s="400">
        <v>113398.2685752511</v>
      </c>
      <c r="F7" s="1083">
        <v>-0.14015344792624243</v>
      </c>
      <c r="G7" s="1084">
        <v>-0.26627761471822053</v>
      </c>
      <c r="H7" s="74"/>
    </row>
    <row r="8" spans="1:8" ht="15" thickBot="1">
      <c r="B8" s="1085" t="s">
        <v>365</v>
      </c>
      <c r="C8" s="666">
        <v>1212968.4160200004</v>
      </c>
      <c r="D8" s="667">
        <v>796669.51176999975</v>
      </c>
      <c r="E8" s="668">
        <v>827360.13831932098</v>
      </c>
      <c r="F8" s="663">
        <v>3.8523661437895818E-2</v>
      </c>
      <c r="G8" s="1086">
        <v>-0.31790463181715783</v>
      </c>
      <c r="H8" s="74"/>
    </row>
    <row r="9" spans="1:8">
      <c r="B9" s="1087" t="s">
        <v>366</v>
      </c>
      <c r="C9" s="1088">
        <v>9.9412473539761029E-2</v>
      </c>
      <c r="D9" s="1094">
        <v>0.16125591474308834</v>
      </c>
      <c r="E9" s="1095">
        <v>0.19794394286521019</v>
      </c>
      <c r="F9" s="645" t="s">
        <v>828</v>
      </c>
      <c r="G9" s="646" t="s">
        <v>829</v>
      </c>
      <c r="H9" s="74"/>
    </row>
    <row r="10" spans="1:8">
      <c r="B10" s="1089" t="s">
        <v>367</v>
      </c>
      <c r="C10" s="1090">
        <v>1.2666774572426156E-2</v>
      </c>
      <c r="D10" s="1096">
        <v>2.6694569746137514E-2</v>
      </c>
      <c r="E10" s="1097">
        <v>2.713026571653613E-2</v>
      </c>
      <c r="F10" s="651" t="s">
        <v>830</v>
      </c>
      <c r="G10" s="652" t="s">
        <v>831</v>
      </c>
      <c r="H10" s="74"/>
    </row>
    <row r="11" spans="1:8" ht="15" thickBot="1">
      <c r="B11" s="725" t="s">
        <v>368</v>
      </c>
      <c r="C11" s="448">
        <v>0.12741635049810876</v>
      </c>
      <c r="D11" s="1098">
        <v>0.16554164719270664</v>
      </c>
      <c r="E11" s="1098">
        <v>0.13706034811588283</v>
      </c>
      <c r="F11" s="1091" t="s">
        <v>832</v>
      </c>
      <c r="G11" s="1092" t="s">
        <v>833</v>
      </c>
      <c r="H11" s="74"/>
    </row>
    <row r="12" spans="1:8">
      <c r="B12" s="817" t="s">
        <v>369</v>
      </c>
      <c r="C12" s="654"/>
      <c r="D12" s="654"/>
      <c r="E12" s="654"/>
      <c r="F12" s="1093"/>
      <c r="G12" s="1093"/>
      <c r="H12" s="74"/>
    </row>
    <row r="13" spans="1:8">
      <c r="B13" s="74"/>
      <c r="C13" s="74"/>
      <c r="D13" s="74"/>
      <c r="E13" s="74"/>
      <c r="F13" s="74"/>
      <c r="G13" s="74"/>
      <c r="H13" s="74"/>
    </row>
    <row r="14" spans="1:8">
      <c r="B14" s="74"/>
      <c r="C14" s="74"/>
      <c r="D14" s="74"/>
      <c r="E14" s="74"/>
      <c r="F14" s="74"/>
      <c r="G14" s="74"/>
      <c r="H14" s="74"/>
    </row>
    <row r="15" spans="1:8">
      <c r="B15" s="74"/>
      <c r="C15" s="74"/>
      <c r="D15" s="74"/>
      <c r="E15" s="74"/>
      <c r="F15" s="74"/>
      <c r="G15" s="74"/>
      <c r="H15" s="74"/>
    </row>
    <row r="16" spans="1:8">
      <c r="B16" s="74"/>
      <c r="C16" s="74"/>
      <c r="D16" s="74"/>
      <c r="E16" s="74"/>
      <c r="F16" s="74"/>
      <c r="G16" s="74"/>
      <c r="H16" s="74"/>
    </row>
    <row r="17" spans="2:8">
      <c r="B17" s="74"/>
      <c r="C17" s="74"/>
      <c r="D17" s="74"/>
      <c r="E17" s="74"/>
      <c r="F17" s="74"/>
      <c r="G17" s="74"/>
      <c r="H17" s="74"/>
    </row>
    <row r="18" spans="2:8">
      <c r="B18" s="74"/>
      <c r="C18" s="74"/>
      <c r="D18" s="74"/>
      <c r="E18" s="74"/>
      <c r="F18" s="74"/>
      <c r="G18" s="74"/>
      <c r="H18" s="74"/>
    </row>
  </sheetData>
  <mergeCells count="2">
    <mergeCell ref="C3:E4"/>
    <mergeCell ref="F3:G4"/>
  </mergeCells>
  <hyperlinks>
    <hyperlink ref="A1" location="Índice!A1" display="Volver al índice" xr:uid="{EBCF586A-5DA6-4576-8F61-32E60055670B}"/>
  </hyperlinks>
  <pageMargins left="0.7" right="0.7" top="0.75" bottom="0.75" header="0.3" footer="0.3"/>
  <pageSetup orientation="portrait" horizontalDpi="4294967293" r:id="rId1"/>
  <ignoredErrors>
    <ignoredError sqref="B4"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1:AA88"/>
  <sheetViews>
    <sheetView showGridLines="0" zoomScale="90" zoomScaleNormal="90" workbookViewId="0">
      <selection activeCell="C3" sqref="C3:L76"/>
    </sheetView>
  </sheetViews>
  <sheetFormatPr baseColWidth="10" defaultColWidth="11.453125" defaultRowHeight="14"/>
  <cols>
    <col min="1" max="1" width="11.453125" style="46"/>
    <col min="2" max="2" width="4.08984375" style="46" customWidth="1"/>
    <col min="3" max="3" width="2.90625" style="46" customWidth="1"/>
    <col min="4" max="4" width="1.36328125" style="46" customWidth="1"/>
    <col min="5" max="5" width="1.81640625" style="46" customWidth="1"/>
    <col min="6" max="6" width="55.1796875" style="46" customWidth="1"/>
    <col min="7" max="7" width="10.90625" style="46" bestFit="1" customWidth="1"/>
    <col min="8" max="9" width="11.54296875" style="46" bestFit="1" customWidth="1"/>
    <col min="10" max="10" width="8" style="46" bestFit="1" customWidth="1"/>
    <col min="11" max="11" width="6.36328125" style="46" bestFit="1" customWidth="1"/>
    <col min="12" max="12" width="1.90625" style="46" customWidth="1"/>
    <col min="13" max="13" width="12.36328125" style="46" customWidth="1"/>
    <col min="14" max="14" width="5.36328125" style="46" customWidth="1"/>
    <col min="15" max="15" width="15.08984375" style="46" customWidth="1"/>
    <col min="16" max="16" width="4.6328125" style="46" customWidth="1"/>
    <col min="17" max="17" width="15.90625" style="46" bestFit="1" customWidth="1"/>
    <col min="18" max="18" width="32.6328125" style="46" customWidth="1"/>
    <col min="19" max="19" width="11.08984375" style="46" bestFit="1" customWidth="1"/>
    <col min="20" max="21" width="10" style="46" bestFit="1" customWidth="1"/>
    <col min="22" max="23" width="11.08984375" style="46" bestFit="1" customWidth="1"/>
    <col min="24" max="24" width="14.36328125" style="46" bestFit="1" customWidth="1"/>
    <col min="25" max="25" width="15.6328125" style="46" bestFit="1" customWidth="1"/>
    <col min="26" max="26" width="13.54296875" style="46" bestFit="1" customWidth="1"/>
    <col min="27" max="16384" width="11.453125" style="46"/>
  </cols>
  <sheetData>
    <row r="1" spans="1:27" ht="14.5">
      <c r="A1" s="608" t="s">
        <v>54</v>
      </c>
    </row>
    <row r="2" spans="1:27" s="48" customFormat="1" ht="14.5">
      <c r="B2"/>
      <c r="C2"/>
      <c r="D2" s="74"/>
      <c r="E2" s="74"/>
      <c r="F2" s="74"/>
      <c r="G2" s="74"/>
      <c r="H2" s="74"/>
      <c r="I2" s="74"/>
      <c r="J2" s="74"/>
      <c r="K2" s="74"/>
      <c r="L2"/>
      <c r="M2"/>
      <c r="N2"/>
      <c r="O2"/>
      <c r="P2"/>
      <c r="Q2"/>
      <c r="R2"/>
      <c r="S2"/>
      <c r="T2"/>
      <c r="U2"/>
      <c r="V2"/>
      <c r="W2"/>
      <c r="X2"/>
      <c r="Y2"/>
      <c r="Z2"/>
    </row>
    <row r="3" spans="1:27" s="48" customFormat="1" ht="14.5">
      <c r="B3" s="335"/>
      <c r="D3" s="2055" t="s">
        <v>769</v>
      </c>
      <c r="E3" s="2055"/>
      <c r="F3" s="2055"/>
      <c r="G3" s="2055"/>
      <c r="H3" s="2055"/>
      <c r="I3" s="2055"/>
      <c r="J3" s="2055"/>
      <c r="K3" s="2055"/>
      <c r="N3"/>
      <c r="O3" s="74"/>
      <c r="P3" s="2050" t="s">
        <v>769</v>
      </c>
      <c r="Q3" s="2050"/>
      <c r="R3" s="2050"/>
      <c r="S3" s="2050"/>
      <c r="T3" s="2050"/>
      <c r="U3" s="2050"/>
      <c r="V3" s="2050"/>
      <c r="W3" s="2050"/>
      <c r="X3" s="2050"/>
      <c r="Y3" s="2050"/>
      <c r="Z3" s="2050"/>
      <c r="AA3" s="127"/>
    </row>
    <row r="4" spans="1:27" s="48" customFormat="1" ht="14.5">
      <c r="B4" s="335"/>
      <c r="D4" s="2055" t="s">
        <v>896</v>
      </c>
      <c r="E4" s="2055"/>
      <c r="F4" s="2055"/>
      <c r="G4" s="2055"/>
      <c r="H4" s="2055"/>
      <c r="I4" s="2055"/>
      <c r="J4" s="2055"/>
      <c r="K4" s="2055"/>
      <c r="N4"/>
      <c r="O4" s="74"/>
      <c r="P4" s="2050" t="s">
        <v>770</v>
      </c>
      <c r="Q4" s="2050"/>
      <c r="R4" s="2050"/>
      <c r="S4" s="2050"/>
      <c r="T4" s="2050"/>
      <c r="U4" s="2050"/>
      <c r="V4" s="2050"/>
      <c r="W4" s="2050"/>
      <c r="X4" s="2050"/>
      <c r="Y4" s="2050"/>
      <c r="Z4" s="2050"/>
      <c r="AA4" s="127"/>
    </row>
    <row r="5" spans="1:27" s="48" customFormat="1" ht="14.5">
      <c r="A5" s="338"/>
      <c r="B5" s="335"/>
      <c r="D5" s="2055" t="s">
        <v>370</v>
      </c>
      <c r="E5" s="2055"/>
      <c r="F5" s="2055"/>
      <c r="G5" s="2055"/>
      <c r="H5" s="2055"/>
      <c r="I5" s="2055"/>
      <c r="J5" s="2055"/>
      <c r="K5" s="2055"/>
      <c r="N5"/>
      <c r="O5" s="74"/>
      <c r="P5" s="2050" t="s">
        <v>371</v>
      </c>
      <c r="Q5" s="2050"/>
      <c r="R5" s="2050"/>
      <c r="S5" s="2050"/>
      <c r="T5" s="2050"/>
      <c r="U5" s="2050"/>
      <c r="V5" s="2050"/>
      <c r="W5" s="2050"/>
      <c r="X5" s="2050"/>
      <c r="Y5" s="2050"/>
      <c r="Z5" s="2050"/>
      <c r="AA5" s="127"/>
    </row>
    <row r="6" spans="1:27" ht="15" thickBot="1">
      <c r="A6" s="339"/>
      <c r="B6" s="335"/>
      <c r="D6" s="373"/>
      <c r="E6" s="373"/>
      <c r="F6" s="373"/>
      <c r="G6" s="1110"/>
      <c r="H6" s="1110"/>
      <c r="I6" s="1110"/>
      <c r="J6" s="1110"/>
      <c r="K6" s="1110"/>
      <c r="N6"/>
      <c r="O6" s="74"/>
      <c r="P6" s="1597"/>
      <c r="Q6" s="1597"/>
      <c r="R6" s="1597"/>
      <c r="S6" s="1598"/>
      <c r="T6" s="1598"/>
      <c r="U6" s="1598"/>
      <c r="V6" s="1598"/>
      <c r="W6" s="1598"/>
      <c r="X6" s="1598"/>
      <c r="Y6" s="1598"/>
      <c r="Z6" s="1598"/>
      <c r="AA6" s="74"/>
    </row>
    <row r="7" spans="1:27" ht="14.5">
      <c r="A7" s="339"/>
      <c r="B7" s="335"/>
      <c r="D7" s="340"/>
      <c r="E7" s="341"/>
      <c r="F7" s="342"/>
      <c r="G7" s="2056" t="s">
        <v>125</v>
      </c>
      <c r="H7" s="2057" t="e">
        <v>#REF!</v>
      </c>
      <c r="I7" s="2057" t="e">
        <v>#REF!</v>
      </c>
      <c r="J7" s="1977" t="s">
        <v>51</v>
      </c>
      <c r="K7" s="1979"/>
      <c r="N7"/>
      <c r="O7" s="74"/>
      <c r="P7" s="340"/>
      <c r="Q7" s="341"/>
      <c r="R7" s="342"/>
      <c r="S7" s="1909" t="s">
        <v>50</v>
      </c>
      <c r="T7" s="1910"/>
      <c r="U7" s="1911"/>
      <c r="V7" s="1910" t="s">
        <v>51</v>
      </c>
      <c r="W7" s="1911"/>
      <c r="X7" s="1909" t="s">
        <v>475</v>
      </c>
      <c r="Y7" s="1911"/>
      <c r="Z7" s="1572" t="s">
        <v>191</v>
      </c>
      <c r="AA7" s="74"/>
    </row>
    <row r="8" spans="1:27" ht="15" thickBot="1">
      <c r="A8" s="339"/>
      <c r="B8" s="371"/>
      <c r="D8" s="2058"/>
      <c r="E8" s="2059"/>
      <c r="F8" s="2060"/>
      <c r="G8" s="343" t="s">
        <v>794</v>
      </c>
      <c r="H8" s="1111" t="s">
        <v>637</v>
      </c>
      <c r="I8" s="1111" t="s">
        <v>795</v>
      </c>
      <c r="J8" s="344" t="s">
        <v>55</v>
      </c>
      <c r="K8" s="345" t="s">
        <v>56</v>
      </c>
      <c r="N8"/>
      <c r="O8" s="74"/>
      <c r="P8" s="2058"/>
      <c r="Q8" s="2069"/>
      <c r="R8" s="2060"/>
      <c r="S8" s="372" t="s">
        <v>789</v>
      </c>
      <c r="T8" s="1099" t="s">
        <v>636</v>
      </c>
      <c r="U8" s="1100" t="s">
        <v>790</v>
      </c>
      <c r="V8" s="1599" t="s">
        <v>55</v>
      </c>
      <c r="W8" s="279" t="s">
        <v>56</v>
      </c>
      <c r="X8" s="1600" t="s">
        <v>794</v>
      </c>
      <c r="Y8" s="1601" t="s">
        <v>795</v>
      </c>
      <c r="Z8" s="792" t="s">
        <v>796</v>
      </c>
      <c r="AA8" s="74"/>
    </row>
    <row r="9" spans="1:27" ht="14.4" customHeight="1">
      <c r="A9" s="339"/>
      <c r="B9" s="335"/>
      <c r="D9" s="2061" t="s">
        <v>372</v>
      </c>
      <c r="E9" s="2062"/>
      <c r="F9" s="2063"/>
      <c r="G9" s="346"/>
      <c r="H9" s="347"/>
      <c r="I9" s="347"/>
      <c r="J9" s="348"/>
      <c r="K9" s="349"/>
      <c r="N9"/>
      <c r="O9" s="74"/>
      <c r="P9" s="1602" t="s">
        <v>57</v>
      </c>
      <c r="Q9" s="1603"/>
      <c r="R9" s="1604"/>
      <c r="S9" s="1605"/>
      <c r="T9" s="1605"/>
      <c r="U9" s="1606"/>
      <c r="V9" s="1607"/>
      <c r="W9" s="1608"/>
      <c r="X9" s="1605"/>
      <c r="Y9" s="1606"/>
      <c r="Z9" s="1609"/>
      <c r="AA9" s="74"/>
    </row>
    <row r="10" spans="1:27" ht="16.399999999999999" customHeight="1">
      <c r="A10" s="339"/>
      <c r="B10" s="335"/>
      <c r="D10" s="350" t="s">
        <v>177</v>
      </c>
      <c r="E10" s="351"/>
      <c r="F10" s="352"/>
      <c r="G10" s="73"/>
      <c r="H10" s="65"/>
      <c r="I10" s="65"/>
      <c r="J10" s="353"/>
      <c r="K10" s="352"/>
      <c r="N10"/>
      <c r="O10" s="74"/>
      <c r="P10" s="1610"/>
      <c r="Q10" s="360" t="s">
        <v>590</v>
      </c>
      <c r="R10" s="1611"/>
      <c r="S10" s="1102">
        <v>3988684</v>
      </c>
      <c r="T10" s="1102">
        <v>4653246</v>
      </c>
      <c r="U10" s="1103">
        <v>4819101</v>
      </c>
      <c r="V10" s="1612">
        <v>3.5642860919022981E-2</v>
      </c>
      <c r="W10" s="735">
        <v>0.20819322864383341</v>
      </c>
      <c r="X10" s="1101">
        <v>10649143</v>
      </c>
      <c r="Y10" s="1102">
        <v>13928453</v>
      </c>
      <c r="Z10" s="415">
        <v>0.30794121179516509</v>
      </c>
      <c r="AA10" s="74"/>
    </row>
    <row r="11" spans="1:27" ht="14.4" customHeight="1">
      <c r="A11" s="339"/>
      <c r="B11" s="1104"/>
      <c r="D11" s="353"/>
      <c r="E11" s="354" t="s">
        <v>376</v>
      </c>
      <c r="F11" s="352"/>
      <c r="G11" s="1101">
        <v>6919212</v>
      </c>
      <c r="H11" s="1102">
        <v>7154236</v>
      </c>
      <c r="I11" s="1102">
        <v>8047624</v>
      </c>
      <c r="J11" s="355">
        <v>0.1248753885110863</v>
      </c>
      <c r="K11" s="356">
        <v>0.16308388874340027</v>
      </c>
      <c r="N11"/>
      <c r="O11" s="74"/>
      <c r="P11" s="1613"/>
      <c r="Q11" s="1614" t="s">
        <v>591</v>
      </c>
      <c r="R11" s="1615"/>
      <c r="S11" s="1102">
        <v>-1106283.22703</v>
      </c>
      <c r="T11" s="1102">
        <v>-1449090</v>
      </c>
      <c r="U11" s="1103">
        <v>-1565058</v>
      </c>
      <c r="V11" s="1612">
        <v>8.0028155601101381E-2</v>
      </c>
      <c r="W11" s="735">
        <v>0.41469920338723448</v>
      </c>
      <c r="X11" s="1101">
        <v>-2697929.2270299997</v>
      </c>
      <c r="Y11" s="1102">
        <v>-4338165</v>
      </c>
      <c r="Z11" s="415">
        <v>0.60796100821949461</v>
      </c>
      <c r="AA11" s="74"/>
    </row>
    <row r="12" spans="1:27" ht="14.5">
      <c r="A12" s="339"/>
      <c r="B12" s="1104"/>
      <c r="D12" s="353"/>
      <c r="E12" s="354" t="s">
        <v>378</v>
      </c>
      <c r="F12" s="352"/>
      <c r="G12" s="1101">
        <v>29330082</v>
      </c>
      <c r="H12" s="1102">
        <v>26036894</v>
      </c>
      <c r="I12" s="1102">
        <v>24907836</v>
      </c>
      <c r="J12" s="355">
        <v>-4.3363774496297448E-2</v>
      </c>
      <c r="K12" s="356">
        <v>-0.15077509841261269</v>
      </c>
      <c r="N12"/>
      <c r="O12" s="74"/>
      <c r="P12" s="1610"/>
      <c r="Q12" s="1575" t="s">
        <v>57</v>
      </c>
      <c r="R12" s="1616"/>
      <c r="S12" s="1106">
        <v>2882400.7729700003</v>
      </c>
      <c r="T12" s="1106">
        <v>3204156</v>
      </c>
      <c r="U12" s="1107">
        <v>3254043</v>
      </c>
      <c r="V12" s="1617">
        <v>1.5569466655181583E-2</v>
      </c>
      <c r="W12" s="1618">
        <v>0.12893495953620041</v>
      </c>
      <c r="X12" s="1105">
        <v>7951213.7729700003</v>
      </c>
      <c r="Y12" s="1106">
        <v>9590288</v>
      </c>
      <c r="Z12" s="1619">
        <v>0.20614138593556638</v>
      </c>
      <c r="AA12" s="74"/>
    </row>
    <row r="13" spans="1:27" ht="14.5" hidden="1">
      <c r="A13" s="339"/>
      <c r="B13" s="1104"/>
      <c r="D13" s="353"/>
      <c r="E13" s="354"/>
      <c r="F13" s="352"/>
      <c r="G13" s="1101">
        <v>36249294</v>
      </c>
      <c r="H13" s="1102">
        <v>33191130</v>
      </c>
      <c r="I13" s="1102">
        <v>32955460</v>
      </c>
      <c r="J13" s="355">
        <v>-7.1003909779510368E-3</v>
      </c>
      <c r="K13" s="356">
        <v>-9.0866155903615672E-2</v>
      </c>
      <c r="N13"/>
      <c r="O13" s="74"/>
      <c r="P13" s="1613"/>
      <c r="Q13" s="360"/>
      <c r="R13" s="1611"/>
      <c r="S13" s="431"/>
      <c r="T13" s="431"/>
      <c r="U13" s="432"/>
      <c r="V13" s="1612"/>
      <c r="W13" s="735"/>
      <c r="X13" s="1620"/>
      <c r="Y13" s="1620"/>
      <c r="Z13" s="415"/>
      <c r="AA13" s="74"/>
    </row>
    <row r="14" spans="1:27" ht="14.5">
      <c r="A14" s="339"/>
      <c r="B14" s="1104"/>
      <c r="D14" s="2064" t="s">
        <v>380</v>
      </c>
      <c r="E14" s="2055"/>
      <c r="F14" s="2065"/>
      <c r="G14" s="1105">
        <v>36249294</v>
      </c>
      <c r="H14" s="1106">
        <v>33191130</v>
      </c>
      <c r="I14" s="1106">
        <v>32955460</v>
      </c>
      <c r="J14" s="357">
        <v>-7.1003909779510368E-3</v>
      </c>
      <c r="K14" s="358">
        <v>-9.0866155903615672E-2</v>
      </c>
      <c r="N14"/>
      <c r="O14" s="74"/>
      <c r="P14" s="1613" t="s">
        <v>58</v>
      </c>
      <c r="Q14" s="1621"/>
      <c r="R14" s="1622"/>
      <c r="S14" s="1102">
        <v>-545249</v>
      </c>
      <c r="T14" s="1102">
        <v>-886123</v>
      </c>
      <c r="U14" s="1103">
        <v>-1008750</v>
      </c>
      <c r="V14" s="1612">
        <v>0.13838598027587592</v>
      </c>
      <c r="W14" s="735">
        <v>0.85007216886229964</v>
      </c>
      <c r="X14" s="1101">
        <v>-1342966</v>
      </c>
      <c r="Y14" s="1102">
        <v>-2696980</v>
      </c>
      <c r="Z14" s="415">
        <v>1.0082265671655128</v>
      </c>
      <c r="AA14" s="74"/>
    </row>
    <row r="15" spans="1:27" ht="14.5">
      <c r="A15" s="339"/>
      <c r="B15" s="1104"/>
      <c r="D15" s="353"/>
      <c r="E15" s="359"/>
      <c r="F15" s="352"/>
      <c r="G15" s="1101"/>
      <c r="H15" s="1102"/>
      <c r="I15" s="1102"/>
      <c r="J15" s="355"/>
      <c r="K15" s="356"/>
      <c r="N15"/>
      <c r="O15" s="74"/>
      <c r="P15" s="1613" t="s">
        <v>242</v>
      </c>
      <c r="Q15" s="1621"/>
      <c r="R15" s="1622"/>
      <c r="S15" s="1102">
        <v>85273</v>
      </c>
      <c r="T15" s="1102">
        <v>81872</v>
      </c>
      <c r="U15" s="1103">
        <v>91108</v>
      </c>
      <c r="V15" s="1612">
        <v>0.11281024037521986</v>
      </c>
      <c r="W15" s="735">
        <v>6.8427286479893989E-2</v>
      </c>
      <c r="X15" s="1101">
        <v>262109</v>
      </c>
      <c r="Y15" s="1102">
        <v>248089</v>
      </c>
      <c r="Z15" s="415">
        <v>-5.3489197242368634E-2</v>
      </c>
      <c r="AA15" s="74"/>
    </row>
    <row r="16" spans="1:27" ht="14.5">
      <c r="A16" s="339"/>
      <c r="B16" s="1104"/>
      <c r="D16" s="353" t="s">
        <v>715</v>
      </c>
      <c r="E16" s="359"/>
      <c r="F16" s="352"/>
      <c r="G16" s="1101">
        <v>1586967</v>
      </c>
      <c r="H16" s="1102">
        <v>1863243</v>
      </c>
      <c r="I16" s="1102">
        <v>1513622</v>
      </c>
      <c r="J16" s="355">
        <v>-0.18764111820090024</v>
      </c>
      <c r="K16" s="356">
        <v>-4.6217092100843904E-2</v>
      </c>
      <c r="N16"/>
      <c r="O16" s="74"/>
      <c r="P16" s="2070" t="s">
        <v>727</v>
      </c>
      <c r="Q16" s="2071"/>
      <c r="R16" s="2072"/>
      <c r="S16" s="1106">
        <v>-459976</v>
      </c>
      <c r="T16" s="1106">
        <v>-804251</v>
      </c>
      <c r="U16" s="1107">
        <v>-917642</v>
      </c>
      <c r="V16" s="1617">
        <v>0.14098956669000101</v>
      </c>
      <c r="W16" s="1618">
        <v>0.99497799885211402</v>
      </c>
      <c r="X16" s="1105">
        <v>-1080857</v>
      </c>
      <c r="Y16" s="1106">
        <v>-2448891</v>
      </c>
      <c r="Z16" s="1619">
        <v>1.2656937966817072</v>
      </c>
      <c r="AA16" s="74"/>
    </row>
    <row r="17" spans="1:27" ht="42.65" customHeight="1">
      <c r="A17" s="339"/>
      <c r="B17" s="1104"/>
      <c r="D17" s="353" t="s">
        <v>436</v>
      </c>
      <c r="E17" s="359"/>
      <c r="F17" s="352"/>
      <c r="G17" s="1595">
        <v>4550783</v>
      </c>
      <c r="H17" s="1596">
        <v>4508563</v>
      </c>
      <c r="I17" s="1596">
        <v>5558973</v>
      </c>
      <c r="J17" s="355">
        <v>0.23298110728407256</v>
      </c>
      <c r="K17" s="356">
        <v>0.2215420950636407</v>
      </c>
      <c r="N17"/>
      <c r="O17" s="74"/>
      <c r="P17" s="2051" t="s">
        <v>59</v>
      </c>
      <c r="Q17" s="2052"/>
      <c r="R17" s="2053"/>
      <c r="S17" s="1106">
        <v>2422424.7729700003</v>
      </c>
      <c r="T17" s="1106">
        <v>2399905</v>
      </c>
      <c r="U17" s="1107">
        <v>2336401</v>
      </c>
      <c r="V17" s="1617">
        <v>-2.6461047416460236E-2</v>
      </c>
      <c r="W17" s="1618">
        <v>-3.5511432152558163E-2</v>
      </c>
      <c r="X17" s="1106">
        <v>6870356.7729700003</v>
      </c>
      <c r="Y17" s="1107">
        <v>7141397</v>
      </c>
      <c r="Z17" s="1619">
        <v>3.9450677160806483E-2</v>
      </c>
      <c r="AA17" s="74"/>
    </row>
    <row r="18" spans="1:27" ht="14.5">
      <c r="A18" s="339"/>
      <c r="B18" s="1104"/>
      <c r="D18" s="353" t="s">
        <v>539</v>
      </c>
      <c r="E18" s="359"/>
      <c r="F18" s="352"/>
      <c r="G18" s="1101">
        <v>34263930</v>
      </c>
      <c r="H18" s="1102">
        <v>33344169</v>
      </c>
      <c r="I18" s="1102">
        <v>35475821</v>
      </c>
      <c r="J18" s="355">
        <v>6.3928778671917125E-2</v>
      </c>
      <c r="K18" s="356">
        <v>3.5369293598253325E-2</v>
      </c>
      <c r="N18"/>
      <c r="O18" s="74"/>
      <c r="P18" s="2051"/>
      <c r="Q18" s="2052"/>
      <c r="R18" s="2053"/>
      <c r="S18" s="1623"/>
      <c r="T18" s="1623"/>
      <c r="U18" s="1624"/>
      <c r="V18" s="1612"/>
      <c r="W18" s="735"/>
      <c r="X18" s="1625"/>
      <c r="Y18" s="1625"/>
      <c r="Z18" s="1619"/>
      <c r="AA18" s="74"/>
    </row>
    <row r="19" spans="1:27" ht="14.5">
      <c r="A19" s="339"/>
      <c r="B19" s="1104"/>
      <c r="D19" s="353" t="s">
        <v>716</v>
      </c>
      <c r="E19" s="359"/>
      <c r="F19" s="352"/>
      <c r="G19" s="1101">
        <v>8028557</v>
      </c>
      <c r="H19" s="1102">
        <v>10182619</v>
      </c>
      <c r="I19" s="1102">
        <v>10082119</v>
      </c>
      <c r="J19" s="355">
        <v>-9.8697594400811821E-3</v>
      </c>
      <c r="K19" s="356">
        <v>0.25578220345200264</v>
      </c>
      <c r="N19"/>
      <c r="O19" s="74"/>
      <c r="P19" s="1610" t="s">
        <v>498</v>
      </c>
      <c r="Q19" s="1573"/>
      <c r="R19" s="1574"/>
      <c r="S19" s="431"/>
      <c r="T19" s="431"/>
      <c r="U19" s="432"/>
      <c r="V19" s="1612"/>
      <c r="W19" s="735"/>
      <c r="X19" s="1620"/>
      <c r="Y19" s="1620"/>
      <c r="Z19" s="1626"/>
      <c r="AA19" s="74"/>
    </row>
    <row r="20" spans="1:27" ht="14.5">
      <c r="A20" s="339"/>
      <c r="B20" s="1104"/>
      <c r="D20" s="353"/>
      <c r="E20" s="359"/>
      <c r="F20" s="352"/>
      <c r="G20" s="1101"/>
      <c r="H20" s="1102"/>
      <c r="I20" s="1102"/>
      <c r="J20" s="355"/>
      <c r="K20" s="356"/>
      <c r="N20"/>
      <c r="O20" s="74"/>
      <c r="P20" s="1579"/>
      <c r="Q20" s="1573" t="s">
        <v>254</v>
      </c>
      <c r="R20" s="1574"/>
      <c r="S20" s="1102">
        <v>934984.40566629998</v>
      </c>
      <c r="T20" s="1102">
        <v>960550</v>
      </c>
      <c r="U20" s="1103">
        <v>975955</v>
      </c>
      <c r="V20" s="1612">
        <v>1.6037686741970748E-2</v>
      </c>
      <c r="W20" s="735">
        <v>4.381954831054434E-2</v>
      </c>
      <c r="X20" s="1102">
        <v>2747562.4056663001</v>
      </c>
      <c r="Y20" s="1103">
        <v>2818286</v>
      </c>
      <c r="Z20" s="415">
        <v>2.5740486981422728E-2</v>
      </c>
      <c r="AA20" s="1627"/>
    </row>
    <row r="21" spans="1:27" ht="14.5">
      <c r="A21" s="339"/>
      <c r="B21" s="1104"/>
      <c r="D21" s="353" t="s">
        <v>34</v>
      </c>
      <c r="E21" s="354"/>
      <c r="F21" s="352"/>
      <c r="G21" s="1101">
        <v>151392202</v>
      </c>
      <c r="H21" s="1102">
        <v>142845549</v>
      </c>
      <c r="I21" s="1102">
        <v>145129260</v>
      </c>
      <c r="J21" s="355">
        <v>1.5987274479234911E-2</v>
      </c>
      <c r="K21" s="356">
        <v>-4.1368986759304817E-2</v>
      </c>
      <c r="N21"/>
      <c r="O21" s="74"/>
      <c r="P21" s="1579"/>
      <c r="Q21" s="1573" t="s">
        <v>381</v>
      </c>
      <c r="R21" s="1574"/>
      <c r="S21" s="1102">
        <v>262167</v>
      </c>
      <c r="T21" s="1102">
        <v>210944</v>
      </c>
      <c r="U21" s="1103">
        <v>208620</v>
      </c>
      <c r="V21" s="1612">
        <v>-1.1017141990291262E-2</v>
      </c>
      <c r="W21" s="735">
        <v>-0.20424767419240408</v>
      </c>
      <c r="X21" s="1102">
        <v>790936</v>
      </c>
      <c r="Y21" s="1103">
        <v>668079</v>
      </c>
      <c r="Z21" s="415">
        <v>-0.15533115195161176</v>
      </c>
      <c r="AA21" s="1627"/>
    </row>
    <row r="22" spans="1:27" ht="14.5">
      <c r="A22" s="339"/>
      <c r="B22" s="1104"/>
      <c r="D22" s="353"/>
      <c r="E22" s="354" t="s">
        <v>382</v>
      </c>
      <c r="F22" s="352"/>
      <c r="G22" s="1101">
        <v>145142071</v>
      </c>
      <c r="H22" s="1102">
        <v>136866154</v>
      </c>
      <c r="I22" s="1102">
        <v>138722915</v>
      </c>
      <c r="J22" s="355">
        <v>1.3566253933021308E-2</v>
      </c>
      <c r="K22" s="356">
        <v>-4.422670805076221E-2</v>
      </c>
      <c r="N22"/>
      <c r="O22" s="74"/>
      <c r="P22" s="1579"/>
      <c r="Q22" s="1573" t="s">
        <v>728</v>
      </c>
      <c r="R22" s="1574"/>
      <c r="S22" s="1102">
        <v>-25460</v>
      </c>
      <c r="T22" s="1102">
        <v>68603</v>
      </c>
      <c r="U22" s="1103">
        <v>53591</v>
      </c>
      <c r="V22" s="1612">
        <v>-0.21882424966838185</v>
      </c>
      <c r="W22" s="735">
        <v>-3.1049096622152397</v>
      </c>
      <c r="X22" s="1102">
        <v>-176506</v>
      </c>
      <c r="Y22" s="1103">
        <v>192230</v>
      </c>
      <c r="Z22" s="1619">
        <v>-2.0890847903187426</v>
      </c>
      <c r="AA22" s="1627"/>
    </row>
    <row r="23" spans="1:27" ht="13.4" customHeight="1">
      <c r="A23" s="339"/>
      <c r="B23" s="1104"/>
      <c r="D23" s="353"/>
      <c r="E23" s="354" t="s">
        <v>383</v>
      </c>
      <c r="F23" s="352"/>
      <c r="G23" s="1101">
        <v>6250131</v>
      </c>
      <c r="H23" s="1102">
        <v>5979395</v>
      </c>
      <c r="I23" s="1102">
        <v>6406345</v>
      </c>
      <c r="J23" s="355">
        <v>7.1403545007479849E-2</v>
      </c>
      <c r="K23" s="356">
        <v>2.4993716131709878E-2</v>
      </c>
      <c r="N23"/>
      <c r="O23" s="74"/>
      <c r="P23" s="1579"/>
      <c r="Q23" s="1573" t="s">
        <v>384</v>
      </c>
      <c r="R23" s="1574"/>
      <c r="S23" s="1102">
        <v>25806</v>
      </c>
      <c r="T23" s="1102">
        <v>23689</v>
      </c>
      <c r="U23" s="1103">
        <v>32056</v>
      </c>
      <c r="V23" s="1612">
        <v>0.35320190805859258</v>
      </c>
      <c r="W23" s="735">
        <v>0.24219173835542121</v>
      </c>
      <c r="X23" s="1102">
        <v>79039</v>
      </c>
      <c r="Y23" s="1103">
        <v>82957</v>
      </c>
      <c r="Z23" s="415">
        <v>4.9570465213375672E-2</v>
      </c>
      <c r="AA23" s="74"/>
    </row>
    <row r="24" spans="1:27" ht="14.5">
      <c r="A24" s="339"/>
      <c r="B24" s="1104"/>
      <c r="D24" s="353"/>
      <c r="E24" s="359" t="s">
        <v>385</v>
      </c>
      <c r="F24" s="352"/>
      <c r="G24" s="1101">
        <v>-8030104</v>
      </c>
      <c r="H24" s="1102">
        <v>-7956184</v>
      </c>
      <c r="I24" s="1102">
        <v>-8056216</v>
      </c>
      <c r="J24" s="355">
        <v>1.2572861562779342E-2</v>
      </c>
      <c r="K24" s="356">
        <v>3.2517636135223154E-3</v>
      </c>
      <c r="N24"/>
      <c r="O24" s="74"/>
      <c r="P24" s="1579"/>
      <c r="Q24" s="1573" t="s">
        <v>447</v>
      </c>
      <c r="R24" s="1574"/>
      <c r="S24" s="1102">
        <v>53008</v>
      </c>
      <c r="T24" s="1102">
        <v>16671</v>
      </c>
      <c r="U24" s="1103">
        <v>38545</v>
      </c>
      <c r="V24" s="1612">
        <v>1.3120988542978826</v>
      </c>
      <c r="W24" s="735">
        <v>-0.27284560821008147</v>
      </c>
      <c r="X24" s="1102">
        <v>59330</v>
      </c>
      <c r="Y24" s="1103">
        <v>48646</v>
      </c>
      <c r="Z24" s="415">
        <v>-0.18007753244564301</v>
      </c>
      <c r="AA24" s="74"/>
    </row>
    <row r="25" spans="1:27" ht="14.5">
      <c r="A25" s="339"/>
      <c r="B25" s="1104"/>
      <c r="D25" s="353" t="s">
        <v>386</v>
      </c>
      <c r="E25" s="359"/>
      <c r="F25" s="352"/>
      <c r="G25" s="1101">
        <v>143362098</v>
      </c>
      <c r="H25" s="1102">
        <v>134889365</v>
      </c>
      <c r="I25" s="1102">
        <v>137073044</v>
      </c>
      <c r="J25" s="355">
        <v>1.6188666912324779E-2</v>
      </c>
      <c r="K25" s="356">
        <v>-4.3868317273091248E-2</v>
      </c>
      <c r="N25"/>
      <c r="O25" s="74"/>
      <c r="P25" s="1579"/>
      <c r="Q25" s="1573" t="s">
        <v>729</v>
      </c>
      <c r="R25" s="1574"/>
      <c r="S25" s="1102">
        <v>-5917.1022245269996</v>
      </c>
      <c r="T25" s="1102">
        <v>2996</v>
      </c>
      <c r="U25" s="1103">
        <v>4564</v>
      </c>
      <c r="V25" s="1612">
        <v>0.52336448598130836</v>
      </c>
      <c r="W25" s="735">
        <v>-1.771323500392092</v>
      </c>
      <c r="X25" s="1102">
        <v>-32721.102224527</v>
      </c>
      <c r="Y25" s="1103">
        <v>30523</v>
      </c>
      <c r="Z25" s="415">
        <v>-1.9328230996179783</v>
      </c>
      <c r="AA25" s="74"/>
    </row>
    <row r="26" spans="1:27" ht="14.4" customHeight="1">
      <c r="A26" s="339"/>
      <c r="B26" s="1104"/>
      <c r="D26" s="353"/>
      <c r="E26" s="359"/>
      <c r="F26" s="352"/>
      <c r="G26" s="1101"/>
      <c r="H26" s="1102"/>
      <c r="I26" s="1102"/>
      <c r="J26" s="355"/>
      <c r="K26" s="356"/>
      <c r="N26"/>
      <c r="O26" s="74"/>
      <c r="P26" s="1579"/>
      <c r="Q26" s="360" t="s">
        <v>233</v>
      </c>
      <c r="R26" s="1574"/>
      <c r="S26" s="1102">
        <v>56664</v>
      </c>
      <c r="T26" s="1102">
        <v>149671</v>
      </c>
      <c r="U26" s="1103">
        <v>89272</v>
      </c>
      <c r="V26" s="1612">
        <v>-0.40354510893893941</v>
      </c>
      <c r="W26" s="735">
        <v>0.57546237469998585</v>
      </c>
      <c r="X26" s="1102">
        <v>270594</v>
      </c>
      <c r="Y26" s="1103">
        <v>328281</v>
      </c>
      <c r="Z26" s="415">
        <v>0.21318654515621188</v>
      </c>
      <c r="AA26" s="74"/>
    </row>
    <row r="27" spans="1:27" ht="14.5">
      <c r="A27" s="339"/>
      <c r="B27" s="1104"/>
      <c r="D27" s="353" t="s">
        <v>717</v>
      </c>
      <c r="E27" s="359"/>
      <c r="F27" s="352"/>
      <c r="G27" s="1101">
        <v>767425</v>
      </c>
      <c r="H27" s="1102">
        <v>789845</v>
      </c>
      <c r="I27" s="1102">
        <v>797545</v>
      </c>
      <c r="J27" s="355">
        <v>9.7487481721097169E-3</v>
      </c>
      <c r="K27" s="356">
        <v>3.9248134996905236E-2</v>
      </c>
      <c r="N27"/>
      <c r="O27" s="74"/>
      <c r="P27" s="1577"/>
      <c r="Q27" s="1628" t="s">
        <v>868</v>
      </c>
      <c r="R27" s="1578"/>
      <c r="S27" s="1106">
        <v>1301252.3034417732</v>
      </c>
      <c r="T27" s="1106">
        <v>1433124</v>
      </c>
      <c r="U27" s="1107">
        <v>1402603</v>
      </c>
      <c r="V27" s="1617">
        <v>-2.1296831258146538E-2</v>
      </c>
      <c r="W27" s="1618">
        <v>7.7887044879887846E-2</v>
      </c>
      <c r="X27" s="1106">
        <v>3738234.3034417732</v>
      </c>
      <c r="Y27" s="1107">
        <v>4169002</v>
      </c>
      <c r="Z27" s="1619">
        <v>0.11523293126961603</v>
      </c>
      <c r="AA27" s="74"/>
    </row>
    <row r="28" spans="1:27" ht="14.5">
      <c r="A28" s="339"/>
      <c r="B28" s="1104"/>
      <c r="D28" s="353" t="s">
        <v>388</v>
      </c>
      <c r="E28" s="359"/>
      <c r="F28" s="352"/>
      <c r="G28" s="1101">
        <v>1786136</v>
      </c>
      <c r="H28" s="1102">
        <v>1749132</v>
      </c>
      <c r="I28" s="1102">
        <v>1752950</v>
      </c>
      <c r="J28" s="355">
        <v>2.182796953002975E-3</v>
      </c>
      <c r="K28" s="356">
        <v>-1.8579772200997012E-2</v>
      </c>
      <c r="N28"/>
      <c r="O28" s="74"/>
      <c r="P28" s="1577" t="s">
        <v>61</v>
      </c>
      <c r="Q28" s="1573"/>
      <c r="R28" s="1574"/>
      <c r="S28" s="431"/>
      <c r="T28" s="431"/>
      <c r="U28" s="432"/>
      <c r="V28" s="1612"/>
      <c r="W28" s="735"/>
      <c r="X28" s="1620"/>
      <c r="Y28" s="1620"/>
      <c r="Z28" s="415"/>
      <c r="AA28" s="74"/>
    </row>
    <row r="29" spans="1:27" ht="14.5">
      <c r="A29" s="339"/>
      <c r="B29" s="1104"/>
      <c r="D29" s="353" t="s">
        <v>389</v>
      </c>
      <c r="E29" s="359"/>
      <c r="F29" s="352"/>
      <c r="G29" s="1101">
        <v>697119</v>
      </c>
      <c r="H29" s="1102">
        <v>226161</v>
      </c>
      <c r="I29" s="1102">
        <v>325771</v>
      </c>
      <c r="J29" s="355">
        <v>0.4404384487157379</v>
      </c>
      <c r="K29" s="356">
        <v>-0.53268954081010556</v>
      </c>
      <c r="N29"/>
      <c r="O29" s="74"/>
      <c r="P29" s="1579"/>
      <c r="Q29" s="1573" t="s">
        <v>533</v>
      </c>
      <c r="R29" s="1574"/>
      <c r="S29" s="1102">
        <v>422963</v>
      </c>
      <c r="T29" s="1102">
        <v>393487</v>
      </c>
      <c r="U29" s="1103">
        <v>417014</v>
      </c>
      <c r="V29" s="1612">
        <v>5.9791047734740921E-2</v>
      </c>
      <c r="W29" s="735">
        <v>-1.4065060064355511E-2</v>
      </c>
      <c r="X29" s="1102">
        <v>1052511</v>
      </c>
      <c r="Y29" s="1103">
        <v>1217378</v>
      </c>
      <c r="Z29" s="415">
        <v>0.15664159329451188</v>
      </c>
      <c r="AA29" s="1627"/>
    </row>
    <row r="30" spans="1:27" ht="14.5">
      <c r="A30" s="339"/>
      <c r="B30" s="1104"/>
      <c r="D30" s="353" t="s">
        <v>390</v>
      </c>
      <c r="E30" s="359"/>
      <c r="F30" s="352"/>
      <c r="G30" s="1101">
        <v>660849</v>
      </c>
      <c r="H30" s="1102">
        <v>675623</v>
      </c>
      <c r="I30" s="1102">
        <v>707457</v>
      </c>
      <c r="J30" s="355">
        <v>4.7117993318759127E-2</v>
      </c>
      <c r="K30" s="356">
        <v>7.0527457861024226E-2</v>
      </c>
      <c r="N30"/>
      <c r="O30" s="74"/>
      <c r="P30" s="1579"/>
      <c r="Q30" s="1573" t="s">
        <v>534</v>
      </c>
      <c r="R30" s="1574"/>
      <c r="S30" s="1102">
        <v>-119203</v>
      </c>
      <c r="T30" s="1102">
        <v>-96923</v>
      </c>
      <c r="U30" s="1103">
        <v>-86114</v>
      </c>
      <c r="V30" s="1612">
        <v>-0.11152151708056911</v>
      </c>
      <c r="W30" s="735">
        <v>-0.27758529567208878</v>
      </c>
      <c r="X30" s="1102">
        <v>-347887</v>
      </c>
      <c r="Y30" s="1103">
        <v>-293573</v>
      </c>
      <c r="Z30" s="415">
        <v>-0.1561254085378298</v>
      </c>
      <c r="AA30" s="1627"/>
    </row>
    <row r="31" spans="1:27" ht="14.5">
      <c r="A31" s="339"/>
      <c r="B31" s="1104"/>
      <c r="D31" s="353" t="s">
        <v>391</v>
      </c>
      <c r="E31" s="359"/>
      <c r="F31" s="352"/>
      <c r="G31" s="1101">
        <v>2767341</v>
      </c>
      <c r="H31" s="1102">
        <v>3046846</v>
      </c>
      <c r="I31" s="1102">
        <v>3118496</v>
      </c>
      <c r="J31" s="355">
        <v>2.3516121261133643E-2</v>
      </c>
      <c r="K31" s="356">
        <v>0.12689256582401662</v>
      </c>
      <c r="N31"/>
      <c r="O31" s="74"/>
      <c r="P31" s="1577"/>
      <c r="Q31" s="1629" t="s">
        <v>392</v>
      </c>
      <c r="R31" s="1578"/>
      <c r="S31" s="1106">
        <v>303760</v>
      </c>
      <c r="T31" s="1106">
        <v>296564</v>
      </c>
      <c r="U31" s="1107">
        <v>330900</v>
      </c>
      <c r="V31" s="1617">
        <v>0.11577939331813707</v>
      </c>
      <c r="W31" s="1618">
        <v>8.9346852778509345E-2</v>
      </c>
      <c r="X31" s="1106">
        <v>704624</v>
      </c>
      <c r="Y31" s="1107">
        <v>923805</v>
      </c>
      <c r="Z31" s="1619">
        <v>0.31106093462612683</v>
      </c>
      <c r="AA31" s="1627"/>
    </row>
    <row r="32" spans="1:27" ht="14.5">
      <c r="A32" s="339"/>
      <c r="B32" s="1104"/>
      <c r="D32" s="353" t="s">
        <v>718</v>
      </c>
      <c r="E32" s="359"/>
      <c r="F32" s="352"/>
      <c r="G32" s="1101">
        <v>760116</v>
      </c>
      <c r="H32" s="1102">
        <v>780587</v>
      </c>
      <c r="I32" s="1102">
        <v>803868</v>
      </c>
      <c r="J32" s="355">
        <v>2.9824990680090754E-2</v>
      </c>
      <c r="K32" s="356">
        <v>5.755963563456104E-2</v>
      </c>
      <c r="N32"/>
      <c r="O32" s="74"/>
      <c r="P32" s="1577"/>
      <c r="Q32" s="1629"/>
      <c r="R32" s="1578"/>
      <c r="S32" s="431"/>
      <c r="T32" s="431"/>
      <c r="U32" s="432"/>
      <c r="V32" s="444"/>
      <c r="W32" s="445"/>
      <c r="X32" s="1620"/>
      <c r="Y32" s="1620"/>
      <c r="Z32" s="415"/>
      <c r="AA32" s="74"/>
    </row>
    <row r="33" spans="1:27" ht="14.4" customHeight="1">
      <c r="A33" s="339"/>
      <c r="B33" s="1104"/>
      <c r="D33" s="353" t="s">
        <v>719</v>
      </c>
      <c r="E33" s="359"/>
      <c r="F33" s="352"/>
      <c r="G33" s="1101">
        <v>7268200</v>
      </c>
      <c r="H33" s="1102">
        <v>8063007</v>
      </c>
      <c r="I33" s="1102">
        <v>8293532</v>
      </c>
      <c r="J33" s="355">
        <v>2.8590450188124603E-2</v>
      </c>
      <c r="K33" s="356">
        <v>0.14107096667675628</v>
      </c>
      <c r="N33"/>
      <c r="O33" s="74"/>
      <c r="P33" s="1577" t="s">
        <v>393</v>
      </c>
      <c r="Q33" s="1573"/>
      <c r="R33" s="1574"/>
      <c r="S33" s="431"/>
      <c r="T33" s="431"/>
      <c r="U33" s="432"/>
      <c r="V33" s="1612"/>
      <c r="W33" s="735"/>
      <c r="X33" s="1620"/>
      <c r="Y33" s="1620"/>
      <c r="Z33" s="415"/>
      <c r="AA33" s="74"/>
    </row>
    <row r="34" spans="1:27" ht="14.5">
      <c r="A34" s="339"/>
      <c r="B34" s="1104"/>
      <c r="D34" s="353"/>
      <c r="E34" s="359"/>
      <c r="F34" s="352"/>
      <c r="G34" s="1101"/>
      <c r="H34" s="1102"/>
      <c r="I34" s="1102"/>
      <c r="J34" s="355"/>
      <c r="K34" s="356"/>
      <c r="N34"/>
      <c r="O34" s="74"/>
      <c r="P34" s="1579"/>
      <c r="Q34" s="1573" t="s">
        <v>276</v>
      </c>
      <c r="R34" s="1574"/>
      <c r="S34" s="1102">
        <v>-984336</v>
      </c>
      <c r="T34" s="1102">
        <v>-1054735</v>
      </c>
      <c r="U34" s="1103">
        <v>-1061402</v>
      </c>
      <c r="V34" s="1612">
        <v>6.3210190237358195E-3</v>
      </c>
      <c r="W34" s="735">
        <v>7.8292371710472847E-2</v>
      </c>
      <c r="X34" s="1102">
        <v>-2866013</v>
      </c>
      <c r="Y34" s="1103">
        <v>-3145695</v>
      </c>
      <c r="Z34" s="415">
        <v>9.7585740190292231E-2</v>
      </c>
      <c r="AA34" s="74"/>
    </row>
    <row r="35" spans="1:27" ht="14.5">
      <c r="A35" s="339"/>
      <c r="B35" s="1104"/>
      <c r="D35" s="2064" t="s">
        <v>394</v>
      </c>
      <c r="E35" s="2055"/>
      <c r="F35" s="2065"/>
      <c r="G35" s="1112">
        <v>242748815</v>
      </c>
      <c r="H35" s="1113">
        <v>233310290</v>
      </c>
      <c r="I35" s="1113">
        <v>238458658</v>
      </c>
      <c r="J35" s="357">
        <v>2.2066613521418192E-2</v>
      </c>
      <c r="K35" s="358">
        <v>-1.7673235603642392E-2</v>
      </c>
      <c r="N35"/>
      <c r="O35" s="74"/>
      <c r="P35" s="1579"/>
      <c r="Q35" s="360" t="s">
        <v>395</v>
      </c>
      <c r="R35" s="1574"/>
      <c r="S35" s="1102">
        <v>-869873</v>
      </c>
      <c r="T35" s="1102">
        <v>-871046</v>
      </c>
      <c r="U35" s="1103">
        <v>-1007894</v>
      </c>
      <c r="V35" s="1612">
        <v>0.15710766136346416</v>
      </c>
      <c r="W35" s="735">
        <v>0.15866798946512881</v>
      </c>
      <c r="X35" s="1102">
        <v>-2385038</v>
      </c>
      <c r="Y35" s="1103">
        <v>-2714000</v>
      </c>
      <c r="Z35" s="415">
        <v>0.13792736216362173</v>
      </c>
      <c r="AA35" s="74"/>
    </row>
    <row r="36" spans="1:27" ht="14.5">
      <c r="A36" s="339"/>
      <c r="B36" s="1104"/>
      <c r="D36" s="353"/>
      <c r="E36" s="359"/>
      <c r="F36" s="352"/>
      <c r="G36" s="1101"/>
      <c r="H36" s="1102"/>
      <c r="I36" s="1102"/>
      <c r="J36" s="355"/>
      <c r="K36" s="356"/>
      <c r="N36"/>
      <c r="O36" s="74"/>
      <c r="P36" s="1579"/>
      <c r="Q36" s="1573" t="s">
        <v>397</v>
      </c>
      <c r="R36" s="1574"/>
      <c r="S36" s="1102">
        <v>-162009</v>
      </c>
      <c r="T36" s="1102">
        <v>-160549</v>
      </c>
      <c r="U36" s="1103">
        <v>-159761</v>
      </c>
      <c r="V36" s="1612">
        <v>-4.9081588798435367E-3</v>
      </c>
      <c r="W36" s="735">
        <v>-1.3875772333635785E-2</v>
      </c>
      <c r="X36" s="1102">
        <v>-470795</v>
      </c>
      <c r="Y36" s="1103">
        <v>-481389</v>
      </c>
      <c r="Z36" s="415">
        <v>2.2502363024246221E-2</v>
      </c>
      <c r="AA36" s="74"/>
    </row>
    <row r="37" spans="1:27" ht="14.5">
      <c r="A37" s="339"/>
      <c r="B37" s="1104"/>
      <c r="D37" s="2066" t="s">
        <v>396</v>
      </c>
      <c r="E37" s="2067"/>
      <c r="F37" s="2068"/>
      <c r="G37" s="1101"/>
      <c r="H37" s="1102"/>
      <c r="I37" s="1102"/>
      <c r="J37" s="355"/>
      <c r="K37" s="356"/>
      <c r="N37"/>
      <c r="O37" s="74"/>
      <c r="P37" s="1579"/>
      <c r="Q37" s="1573"/>
      <c r="R37" s="1574"/>
      <c r="S37" s="1102"/>
      <c r="T37" s="1102"/>
      <c r="U37" s="1103"/>
      <c r="V37" s="1612"/>
      <c r="W37" s="735"/>
      <c r="X37" s="1102"/>
      <c r="Y37" s="1103"/>
      <c r="Z37" s="415"/>
      <c r="AA37" s="74"/>
    </row>
    <row r="38" spans="1:27" ht="14.5">
      <c r="A38" s="339"/>
      <c r="B38" s="1104"/>
      <c r="D38" s="350" t="s">
        <v>69</v>
      </c>
      <c r="E38" s="359"/>
      <c r="F38" s="352"/>
      <c r="G38" s="1101"/>
      <c r="H38" s="1102"/>
      <c r="I38" s="1102"/>
      <c r="J38" s="355"/>
      <c r="K38" s="356"/>
      <c r="N38"/>
      <c r="O38" s="74"/>
      <c r="P38" s="1579"/>
      <c r="Q38" s="1915" t="s">
        <v>398</v>
      </c>
      <c r="R38" s="2049"/>
      <c r="S38" s="1102">
        <v>-9999</v>
      </c>
      <c r="T38" s="1102">
        <v>-16742</v>
      </c>
      <c r="U38" s="1103">
        <v>-14634</v>
      </c>
      <c r="V38" s="1612">
        <v>-0.12591088280970014</v>
      </c>
      <c r="W38" s="735">
        <v>0.46354635463546356</v>
      </c>
      <c r="X38" s="1102">
        <v>-28019</v>
      </c>
      <c r="Y38" s="1103">
        <v>-43988</v>
      </c>
      <c r="Z38" s="415">
        <v>0.56993468717655882</v>
      </c>
      <c r="AA38" s="74"/>
    </row>
    <row r="39" spans="1:27" ht="14.5">
      <c r="A39" s="339"/>
      <c r="B39" s="1104"/>
      <c r="D39" s="353"/>
      <c r="E39" s="359" t="s">
        <v>376</v>
      </c>
      <c r="F39" s="352"/>
      <c r="G39" s="1101">
        <v>46625814</v>
      </c>
      <c r="H39" s="1102">
        <v>39475762</v>
      </c>
      <c r="I39" s="1102">
        <v>40363636</v>
      </c>
      <c r="J39" s="355">
        <v>2.2491624100884993E-2</v>
      </c>
      <c r="K39" s="356">
        <v>-0.13430710292800466</v>
      </c>
      <c r="N39"/>
      <c r="O39" s="74"/>
      <c r="P39" s="1579"/>
      <c r="Q39" s="491" t="s">
        <v>399</v>
      </c>
      <c r="R39" s="1574"/>
      <c r="S39" s="1102">
        <v>-71373</v>
      </c>
      <c r="T39" s="1102">
        <v>-92232</v>
      </c>
      <c r="U39" s="1103">
        <v>-106778</v>
      </c>
      <c r="V39" s="1612">
        <v>0.1577109896782028</v>
      </c>
      <c r="W39" s="735">
        <v>0.49605593151471844</v>
      </c>
      <c r="X39" s="1102">
        <v>-203361</v>
      </c>
      <c r="Y39" s="1103">
        <v>-287609</v>
      </c>
      <c r="Z39" s="415">
        <v>0.41427805724794825</v>
      </c>
      <c r="AA39" s="74"/>
    </row>
    <row r="40" spans="1:27" ht="15" customHeight="1">
      <c r="A40" s="339"/>
      <c r="B40" s="1104"/>
      <c r="D40" s="353"/>
      <c r="E40" s="359" t="s">
        <v>378</v>
      </c>
      <c r="F40" s="352"/>
      <c r="G40" s="1101">
        <v>106166200</v>
      </c>
      <c r="H40" s="1102">
        <v>103911955</v>
      </c>
      <c r="I40" s="1102">
        <v>108107899</v>
      </c>
      <c r="J40" s="355">
        <v>4.0379800380042893E-2</v>
      </c>
      <c r="K40" s="356">
        <v>1.8289238947989096E-2</v>
      </c>
      <c r="N40"/>
      <c r="O40" s="74"/>
      <c r="P40" s="1577"/>
      <c r="Q40" s="1575" t="s">
        <v>393</v>
      </c>
      <c r="R40" s="1576"/>
      <c r="S40" s="1106">
        <v>-2097590</v>
      </c>
      <c r="T40" s="1106">
        <v>-2195304</v>
      </c>
      <c r="U40" s="1107">
        <v>-2350469</v>
      </c>
      <c r="V40" s="1617">
        <v>7.0680416015276248E-2</v>
      </c>
      <c r="W40" s="1618">
        <v>0.12055692485185379</v>
      </c>
      <c r="X40" s="1106">
        <v>-5953226</v>
      </c>
      <c r="Y40" s="1107">
        <v>-6672681</v>
      </c>
      <c r="Z40" s="1619">
        <v>0.12085128298505718</v>
      </c>
      <c r="AA40" s="74"/>
    </row>
    <row r="41" spans="1:27" ht="15.65" customHeight="1">
      <c r="A41" s="339"/>
      <c r="B41" s="1104"/>
      <c r="D41" s="353"/>
      <c r="E41" s="359" t="s">
        <v>400</v>
      </c>
      <c r="F41" s="352"/>
      <c r="G41" s="1101">
        <v>152792014</v>
      </c>
      <c r="H41" s="1102">
        <v>143387717</v>
      </c>
      <c r="I41" s="1102">
        <v>148471535</v>
      </c>
      <c r="J41" s="355">
        <v>3.5455045288153936E-2</v>
      </c>
      <c r="K41" s="356">
        <v>-2.8276863998926018E-2</v>
      </c>
      <c r="N41"/>
      <c r="O41" s="74"/>
      <c r="P41" s="1577"/>
      <c r="Q41" s="1575"/>
      <c r="R41" s="1576"/>
      <c r="S41" s="431"/>
      <c r="T41" s="431"/>
      <c r="U41" s="432"/>
      <c r="V41" s="444"/>
      <c r="W41" s="445"/>
      <c r="X41" s="431"/>
      <c r="Y41" s="432"/>
      <c r="Z41" s="415"/>
      <c r="AA41" s="74"/>
    </row>
    <row r="42" spans="1:27" ht="14.5">
      <c r="A42" s="339"/>
      <c r="B42" s="1104"/>
      <c r="D42" s="353"/>
      <c r="E42" s="359"/>
      <c r="F42" s="352"/>
      <c r="G42" s="1101"/>
      <c r="H42" s="1102"/>
      <c r="I42" s="1102"/>
      <c r="J42" s="355"/>
      <c r="K42" s="356"/>
      <c r="N42"/>
      <c r="O42" s="74"/>
      <c r="P42" s="2051" t="s">
        <v>402</v>
      </c>
      <c r="Q42" s="2052"/>
      <c r="R42" s="2053"/>
      <c r="S42" s="1106">
        <v>1929847.0764117735</v>
      </c>
      <c r="T42" s="1106">
        <v>1934289</v>
      </c>
      <c r="U42" s="1107">
        <v>1719435</v>
      </c>
      <c r="V42" s="1617">
        <v>-0.11107647306064398</v>
      </c>
      <c r="W42" s="1618">
        <v>-0.10903044027871854</v>
      </c>
      <c r="X42" s="1106">
        <v>5359989.0764117725</v>
      </c>
      <c r="Y42" s="1107">
        <v>5561523</v>
      </c>
      <c r="Z42" s="1619">
        <v>3.759968923726683E-2</v>
      </c>
      <c r="AA42" s="74"/>
    </row>
    <row r="43" spans="1:27" ht="14.5">
      <c r="A43" s="339"/>
      <c r="B43" s="1104"/>
      <c r="D43" s="353" t="s">
        <v>401</v>
      </c>
      <c r="E43" s="359"/>
      <c r="F43" s="352"/>
      <c r="G43" s="1101">
        <v>16575580</v>
      </c>
      <c r="H43" s="1102">
        <v>14306880</v>
      </c>
      <c r="I43" s="1102">
        <v>11738020</v>
      </c>
      <c r="J43" s="355">
        <v>-0.17955417253796774</v>
      </c>
      <c r="K43" s="356">
        <v>-0.29184861102899567</v>
      </c>
      <c r="N43"/>
      <c r="O43" s="74"/>
      <c r="P43" s="1577"/>
      <c r="Q43" s="1573"/>
      <c r="R43" s="1574"/>
      <c r="S43" s="431"/>
      <c r="T43" s="431"/>
      <c r="U43" s="432"/>
      <c r="V43" s="1612"/>
      <c r="W43" s="735"/>
      <c r="X43" s="431"/>
      <c r="Y43" s="432"/>
      <c r="Z43" s="415"/>
      <c r="AA43" s="74"/>
    </row>
    <row r="44" spans="1:27" ht="14.5">
      <c r="A44" s="339"/>
      <c r="B44" s="1104"/>
      <c r="D44" s="1580"/>
      <c r="E44" s="1581" t="s">
        <v>173</v>
      </c>
      <c r="F44" s="1582"/>
      <c r="G44" s="1101">
        <v>14449597</v>
      </c>
      <c r="H44" s="1102">
        <v>11772772</v>
      </c>
      <c r="I44" s="1102">
        <v>9616150</v>
      </c>
      <c r="J44" s="1583">
        <v>-0.18318727314178854</v>
      </c>
      <c r="K44" s="1584">
        <v>-0.33450393114769916</v>
      </c>
      <c r="N44"/>
      <c r="O44" s="74"/>
      <c r="P44" s="1579"/>
      <c r="Q44" s="1573" t="s">
        <v>730</v>
      </c>
      <c r="R44" s="1574"/>
      <c r="S44" s="1102">
        <v>-575083</v>
      </c>
      <c r="T44" s="1102">
        <v>-504472</v>
      </c>
      <c r="U44" s="1103">
        <v>-455865</v>
      </c>
      <c r="V44" s="1612">
        <v>-9.6352225693398241E-2</v>
      </c>
      <c r="W44" s="735">
        <v>-0.2073057280427347</v>
      </c>
      <c r="X44" s="1102">
        <v>-1634265</v>
      </c>
      <c r="Y44" s="1103">
        <v>-1453803</v>
      </c>
      <c r="Z44" s="415">
        <v>-0.11042395205183982</v>
      </c>
      <c r="AA44" s="74"/>
    </row>
    <row r="45" spans="1:27" ht="14.5">
      <c r="A45" s="339"/>
      <c r="B45" s="1104"/>
      <c r="D45" s="1580"/>
      <c r="E45" s="1581" t="s">
        <v>174</v>
      </c>
      <c r="F45" s="1582"/>
      <c r="G45" s="1101">
        <v>1182946</v>
      </c>
      <c r="H45" s="1102">
        <v>1276709</v>
      </c>
      <c r="I45" s="1102">
        <v>1266852</v>
      </c>
      <c r="J45" s="1583">
        <v>-7.720631717956089E-3</v>
      </c>
      <c r="K45" s="1584">
        <v>7.0929695861011402E-2</v>
      </c>
      <c r="N45"/>
      <c r="O45" s="74"/>
      <c r="P45" s="1579"/>
      <c r="Q45" s="1573"/>
      <c r="R45" s="1574"/>
      <c r="S45" s="431"/>
      <c r="T45" s="431"/>
      <c r="U45" s="432"/>
      <c r="V45" s="1612"/>
      <c r="W45" s="735"/>
      <c r="X45" s="1620"/>
      <c r="Y45" s="1620"/>
      <c r="Z45" s="415"/>
      <c r="AA45" s="74"/>
    </row>
    <row r="46" spans="1:27" ht="14.5">
      <c r="A46" s="339"/>
      <c r="B46" s="1104"/>
      <c r="D46" s="1580"/>
      <c r="E46" s="1581" t="s">
        <v>720</v>
      </c>
      <c r="F46" s="1582"/>
      <c r="G46" s="1101">
        <v>943037</v>
      </c>
      <c r="H46" s="1102">
        <v>1257399</v>
      </c>
      <c r="I46" s="1102">
        <v>855018</v>
      </c>
      <c r="J46" s="1583">
        <v>-0.32001059329616138</v>
      </c>
      <c r="K46" s="1584">
        <v>-9.3335680360367615E-2</v>
      </c>
      <c r="N46"/>
      <c r="O46" s="74"/>
      <c r="P46" s="1577" t="s">
        <v>403</v>
      </c>
      <c r="Q46" s="1575"/>
      <c r="R46" s="1576"/>
      <c r="S46" s="1106">
        <v>1354764.0764117735</v>
      </c>
      <c r="T46" s="1106">
        <v>1429817</v>
      </c>
      <c r="U46" s="1107">
        <v>1263570</v>
      </c>
      <c r="V46" s="1617">
        <v>-0.11627152285921905</v>
      </c>
      <c r="W46" s="1618">
        <v>-6.7313621611011398E-2</v>
      </c>
      <c r="X46" s="1106">
        <v>3725724.0764117725</v>
      </c>
      <c r="Y46" s="1107">
        <v>4107720</v>
      </c>
      <c r="Z46" s="1619">
        <v>0.10252931128386887</v>
      </c>
      <c r="AA46" s="74"/>
    </row>
    <row r="47" spans="1:27" ht="14.5">
      <c r="A47" s="339"/>
      <c r="B47" s="1104"/>
      <c r="D47" s="1580"/>
      <c r="E47" s="1581"/>
      <c r="F47" s="1582"/>
      <c r="G47" s="1101"/>
      <c r="H47" s="1102"/>
      <c r="I47" s="1102"/>
      <c r="J47" s="1583"/>
      <c r="K47" s="1584"/>
      <c r="N47"/>
      <c r="O47" s="74"/>
      <c r="P47" s="1579" t="s">
        <v>66</v>
      </c>
      <c r="Q47" s="1573"/>
      <c r="R47" s="1574"/>
      <c r="S47" s="1102">
        <v>31855</v>
      </c>
      <c r="T47" s="1102">
        <v>28550</v>
      </c>
      <c r="U47" s="1103">
        <v>25397</v>
      </c>
      <c r="V47" s="1612">
        <v>-0.11043782837127845</v>
      </c>
      <c r="W47" s="735">
        <v>-0.20273112541202323</v>
      </c>
      <c r="X47" s="1102">
        <v>88061</v>
      </c>
      <c r="Y47" s="1103">
        <v>84007</v>
      </c>
      <c r="Z47" s="415">
        <v>-4.6036270312624201E-2</v>
      </c>
      <c r="AA47" s="74"/>
    </row>
    <row r="48" spans="1:27" ht="15" thickBot="1">
      <c r="A48" s="339"/>
      <c r="B48" s="1104"/>
      <c r="D48" s="1580" t="s">
        <v>172</v>
      </c>
      <c r="E48" s="1581"/>
      <c r="F48" s="1582"/>
      <c r="G48" s="1101">
        <v>9002035</v>
      </c>
      <c r="H48" s="1102">
        <v>10062290</v>
      </c>
      <c r="I48" s="1102">
        <v>10493411</v>
      </c>
      <c r="J48" s="1583">
        <v>4.2845217142419866E-2</v>
      </c>
      <c r="K48" s="1584">
        <v>0.16567098439408423</v>
      </c>
      <c r="N48"/>
      <c r="O48" s="74"/>
      <c r="P48" s="1630" t="s">
        <v>94</v>
      </c>
      <c r="Q48" s="1631"/>
      <c r="R48" s="1632"/>
      <c r="S48" s="1108">
        <v>1322909.0764117735</v>
      </c>
      <c r="T48" s="1108">
        <v>1401267</v>
      </c>
      <c r="U48" s="1109">
        <v>1238173</v>
      </c>
      <c r="V48" s="1633">
        <v>-0.1163903809909175</v>
      </c>
      <c r="W48" s="1634">
        <v>-6.4052834713032233E-2</v>
      </c>
      <c r="X48" s="1108">
        <v>3637663.0764117725</v>
      </c>
      <c r="Y48" s="1109">
        <v>4023713</v>
      </c>
      <c r="Z48" s="1635">
        <v>0.10612580535331793</v>
      </c>
      <c r="AA48" s="74"/>
    </row>
    <row r="49" spans="1:27" ht="14.5">
      <c r="A49" s="339"/>
      <c r="B49" s="1104"/>
      <c r="D49" s="1580" t="s">
        <v>175</v>
      </c>
      <c r="E49" s="1581"/>
      <c r="F49" s="1582"/>
      <c r="G49" s="1101">
        <v>17019694</v>
      </c>
      <c r="H49" s="1102">
        <v>14235697</v>
      </c>
      <c r="I49" s="1102">
        <v>14914632</v>
      </c>
      <c r="J49" s="1583">
        <v>4.7692431217101629E-2</v>
      </c>
      <c r="K49" s="1584">
        <v>-0.1236838923190981</v>
      </c>
      <c r="N49"/>
      <c r="O49" s="74"/>
      <c r="P49" s="1573"/>
      <c r="Q49" s="1573"/>
      <c r="R49" s="1573"/>
      <c r="S49" s="1254"/>
      <c r="T49" s="1254"/>
      <c r="U49" s="1254"/>
      <c r="V49" s="1254"/>
      <c r="W49" s="1254"/>
      <c r="X49" s="1254"/>
      <c r="Y49" s="1254"/>
      <c r="Z49" s="1254"/>
      <c r="AA49" s="74"/>
    </row>
    <row r="50" spans="1:27" ht="14.5">
      <c r="A50" s="339"/>
      <c r="B50" s="335"/>
      <c r="D50" s="1580" t="s">
        <v>389</v>
      </c>
      <c r="E50" s="1581"/>
      <c r="F50" s="1582"/>
      <c r="G50" s="1101">
        <v>697119</v>
      </c>
      <c r="H50" s="1102">
        <v>226161</v>
      </c>
      <c r="I50" s="1102">
        <v>325771</v>
      </c>
      <c r="J50" s="1583">
        <v>0.4404384487157379</v>
      </c>
      <c r="K50" s="1584">
        <v>-0.53268954081010556</v>
      </c>
      <c r="N50"/>
      <c r="O50" s="74"/>
      <c r="P50" s="2054"/>
      <c r="Q50" s="2054"/>
      <c r="R50" s="2054"/>
      <c r="S50" s="2054"/>
      <c r="T50" s="2054"/>
      <c r="U50" s="2054"/>
      <c r="V50" s="2054"/>
      <c r="W50" s="2054"/>
      <c r="X50" s="2054"/>
      <c r="Y50" s="2054"/>
      <c r="Z50" s="2054"/>
      <c r="AA50" s="74"/>
    </row>
    <row r="51" spans="1:27" ht="14.5">
      <c r="A51" s="339"/>
      <c r="B51" s="335"/>
      <c r="D51" s="1580" t="s">
        <v>721</v>
      </c>
      <c r="E51" s="1581"/>
      <c r="F51" s="1582"/>
      <c r="G51" s="1101">
        <v>10773031</v>
      </c>
      <c r="H51" s="1102">
        <v>11567408</v>
      </c>
      <c r="I51" s="1102">
        <v>11653015</v>
      </c>
      <c r="J51" s="1583">
        <v>7.4007072284473759E-3</v>
      </c>
      <c r="K51" s="1584">
        <v>8.1683975475425621E-2</v>
      </c>
      <c r="N51"/>
      <c r="O51" s="74"/>
      <c r="P51" s="1636" t="s">
        <v>771</v>
      </c>
      <c r="Q51" s="1637"/>
      <c r="R51" s="1637"/>
      <c r="S51" s="1638"/>
      <c r="T51" s="1638"/>
      <c r="U51" s="1638"/>
      <c r="V51" s="1639"/>
      <c r="W51" s="1638"/>
      <c r="X51" s="1638"/>
      <c r="Y51" s="1638"/>
      <c r="Z51" s="444"/>
      <c r="AA51" s="74"/>
    </row>
    <row r="52" spans="1:27" ht="14.5">
      <c r="A52" s="339"/>
      <c r="B52"/>
      <c r="C52"/>
      <c r="D52" s="1580" t="s">
        <v>722</v>
      </c>
      <c r="E52" s="1581"/>
      <c r="F52" s="1582"/>
      <c r="G52" s="1101">
        <v>333453</v>
      </c>
      <c r="H52" s="1102">
        <v>413665</v>
      </c>
      <c r="I52" s="1102">
        <v>455350</v>
      </c>
      <c r="J52" s="1583">
        <v>0.10076994669599797</v>
      </c>
      <c r="K52" s="1584">
        <v>0.36555976404470797</v>
      </c>
      <c r="L52"/>
      <c r="M52"/>
      <c r="N52"/>
      <c r="O52" s="74"/>
      <c r="P52" s="74"/>
      <c r="Q52" s="74"/>
      <c r="R52" s="74"/>
      <c r="S52" s="74"/>
      <c r="T52" s="74"/>
      <c r="U52" s="74"/>
      <c r="V52" s="74"/>
      <c r="W52" s="74"/>
      <c r="X52" s="74"/>
      <c r="Y52" s="74"/>
      <c r="Z52" s="74"/>
      <c r="AA52" s="74"/>
    </row>
    <row r="53" spans="1:27" ht="14.5">
      <c r="A53" s="339"/>
      <c r="B53"/>
      <c r="C53"/>
      <c r="D53" s="1580" t="s">
        <v>405</v>
      </c>
      <c r="E53" s="1581"/>
      <c r="F53" s="1582"/>
      <c r="G53" s="1101">
        <v>7694342</v>
      </c>
      <c r="H53" s="1102">
        <v>8471819</v>
      </c>
      <c r="I53" s="1102">
        <v>8499868</v>
      </c>
      <c r="J53" s="1583">
        <v>3.3108592145323218E-3</v>
      </c>
      <c r="K53" s="1584">
        <v>0.1046906934991972</v>
      </c>
      <c r="L53"/>
      <c r="M53"/>
      <c r="N53"/>
      <c r="O53" s="74"/>
      <c r="P53" s="74"/>
      <c r="Q53" s="74"/>
      <c r="R53" s="74"/>
      <c r="S53" s="74"/>
      <c r="T53" s="74"/>
      <c r="U53" s="74"/>
      <c r="V53" s="74"/>
      <c r="W53" s="74"/>
      <c r="X53" s="74"/>
      <c r="Y53" s="74"/>
      <c r="Z53" s="74"/>
      <c r="AA53" s="74"/>
    </row>
    <row r="54" spans="1:27" ht="14.5">
      <c r="A54" s="339"/>
      <c r="B54"/>
      <c r="C54"/>
      <c r="D54" s="1580"/>
      <c r="E54" s="1581"/>
      <c r="F54" s="1582"/>
      <c r="G54" s="1101"/>
      <c r="H54" s="1102"/>
      <c r="I54" s="1102"/>
      <c r="J54" s="1583"/>
      <c r="K54" s="1584"/>
      <c r="L54"/>
      <c r="M54"/>
      <c r="N54"/>
      <c r="O54" s="74"/>
      <c r="P54" s="74"/>
      <c r="Q54" s="74"/>
      <c r="R54" s="74"/>
      <c r="S54" s="74"/>
      <c r="T54" s="74"/>
      <c r="U54" s="74"/>
      <c r="V54" s="74"/>
      <c r="W54" s="74"/>
      <c r="X54" s="74"/>
      <c r="Y54" s="74"/>
      <c r="Z54" s="74"/>
      <c r="AA54" s="74"/>
    </row>
    <row r="55" spans="1:27" ht="11.4" customHeight="1">
      <c r="A55" s="339"/>
      <c r="B55"/>
      <c r="C55"/>
      <c r="D55" s="2073" t="s">
        <v>406</v>
      </c>
      <c r="E55" s="2074"/>
      <c r="F55" s="2075"/>
      <c r="G55" s="1105">
        <v>214887268</v>
      </c>
      <c r="H55" s="1106">
        <v>202671637</v>
      </c>
      <c r="I55" s="1106">
        <v>206551602</v>
      </c>
      <c r="J55" s="1585">
        <v>1.9144094642113144E-2</v>
      </c>
      <c r="K55" s="1586">
        <v>-3.8790878945885246E-2</v>
      </c>
      <c r="L55"/>
      <c r="M55"/>
      <c r="N55"/>
      <c r="O55" s="74"/>
      <c r="P55" s="74"/>
      <c r="Q55" s="74"/>
      <c r="R55" s="74"/>
      <c r="S55" s="74"/>
      <c r="T55" s="74"/>
      <c r="U55" s="74"/>
      <c r="V55" s="74"/>
      <c r="W55" s="74"/>
      <c r="X55" s="74"/>
      <c r="Y55" s="74"/>
      <c r="Z55" s="74"/>
      <c r="AA55" s="74"/>
    </row>
    <row r="56" spans="1:27" ht="8.4" customHeight="1">
      <c r="A56" s="339"/>
      <c r="B56"/>
      <c r="C56"/>
      <c r="D56" s="2064"/>
      <c r="E56" s="2055"/>
      <c r="F56" s="2065"/>
      <c r="G56" s="1101"/>
      <c r="H56" s="1102"/>
      <c r="I56" s="1102"/>
      <c r="J56" s="355"/>
      <c r="K56" s="356"/>
      <c r="L56"/>
      <c r="M56"/>
      <c r="N56"/>
      <c r="O56" s="74"/>
      <c r="P56" s="74"/>
      <c r="Q56" s="74"/>
      <c r="R56" s="74"/>
      <c r="S56" s="74"/>
      <c r="T56" s="74"/>
      <c r="U56" s="74"/>
      <c r="V56" s="74"/>
      <c r="W56" s="74"/>
      <c r="X56" s="74"/>
      <c r="Y56" s="74"/>
      <c r="Z56" s="74"/>
      <c r="AA56" s="74"/>
    </row>
    <row r="57" spans="1:27" ht="14.5">
      <c r="A57" s="339"/>
      <c r="B57"/>
      <c r="C57"/>
      <c r="D57" s="353"/>
      <c r="E57" s="359"/>
      <c r="F57" s="352"/>
      <c r="G57" s="1101"/>
      <c r="H57" s="1102"/>
      <c r="I57" s="1102"/>
      <c r="J57" s="357"/>
      <c r="K57" s="358"/>
      <c r="L57"/>
      <c r="M57"/>
      <c r="N57"/>
      <c r="O57" s="74"/>
      <c r="P57" s="74"/>
      <c r="Q57" s="74"/>
      <c r="R57" s="74"/>
      <c r="S57" s="74"/>
      <c r="T57" s="74"/>
      <c r="U57" s="74"/>
      <c r="V57" s="74"/>
      <c r="W57" s="74"/>
      <c r="X57" s="74"/>
      <c r="Y57" s="74"/>
      <c r="Z57" s="74"/>
      <c r="AA57" s="74"/>
    </row>
    <row r="58" spans="1:27" ht="14.5">
      <c r="A58" s="339"/>
      <c r="B58"/>
      <c r="C58"/>
      <c r="D58" s="350" t="s">
        <v>70</v>
      </c>
      <c r="E58" s="351"/>
      <c r="F58" s="352"/>
      <c r="G58" s="1105">
        <v>27292658</v>
      </c>
      <c r="H58" s="1106">
        <v>30027036</v>
      </c>
      <c r="I58" s="1106">
        <v>31267592</v>
      </c>
      <c r="J58" s="357">
        <v>4.1314633918579244E-2</v>
      </c>
      <c r="K58" s="358">
        <v>0.1456411464211364</v>
      </c>
      <c r="L58"/>
      <c r="M58"/>
      <c r="N58"/>
      <c r="O58" s="74"/>
      <c r="P58" s="74"/>
      <c r="Q58" s="74"/>
      <c r="R58" s="74"/>
      <c r="S58" s="74"/>
      <c r="T58" s="74"/>
      <c r="U58" s="74"/>
      <c r="V58" s="74"/>
      <c r="W58" s="74"/>
      <c r="X58" s="74"/>
      <c r="Y58" s="74"/>
      <c r="Z58" s="74"/>
      <c r="AA58" s="74"/>
    </row>
    <row r="59" spans="1:27" ht="14.5">
      <c r="A59" s="339"/>
      <c r="B59"/>
      <c r="C59"/>
      <c r="D59" s="361" t="s">
        <v>407</v>
      </c>
      <c r="E59" s="362"/>
      <c r="F59" s="363"/>
      <c r="G59" s="1101">
        <v>1318993</v>
      </c>
      <c r="H59" s="1102">
        <v>1318993</v>
      </c>
      <c r="I59" s="1102">
        <v>1318993</v>
      </c>
      <c r="J59" s="355">
        <v>0</v>
      </c>
      <c r="K59" s="356">
        <v>0</v>
      </c>
      <c r="L59"/>
      <c r="M59"/>
      <c r="N59"/>
      <c r="O59" s="74"/>
      <c r="P59" s="74"/>
      <c r="Q59" s="74"/>
      <c r="R59" s="74"/>
      <c r="S59" s="74"/>
      <c r="T59" s="74"/>
      <c r="U59" s="74"/>
      <c r="V59" s="74"/>
      <c r="W59" s="74"/>
      <c r="X59" s="74"/>
      <c r="Y59" s="74"/>
      <c r="Z59" s="74"/>
      <c r="AA59" s="74"/>
    </row>
    <row r="60" spans="1:27" ht="14.5">
      <c r="A60" s="339"/>
      <c r="B60"/>
      <c r="C60"/>
      <c r="D60" s="361" t="s">
        <v>723</v>
      </c>
      <c r="E60" s="362"/>
      <c r="F60" s="363"/>
      <c r="G60" s="1101">
        <v>-207518</v>
      </c>
      <c r="H60" s="1102">
        <v>-208035</v>
      </c>
      <c r="I60" s="1102">
        <v>-208033</v>
      </c>
      <c r="J60" s="355">
        <v>-9.6137669142211639E-6</v>
      </c>
      <c r="K60" s="356">
        <v>2.4817124297651289E-3</v>
      </c>
      <c r="L60"/>
      <c r="M60"/>
      <c r="N60"/>
      <c r="O60" s="74"/>
      <c r="P60" s="74"/>
      <c r="Q60" s="74"/>
      <c r="R60" s="74"/>
      <c r="S60" s="74"/>
      <c r="T60" s="74"/>
      <c r="U60" s="74"/>
      <c r="V60" s="74"/>
      <c r="W60" s="74"/>
      <c r="X60" s="74"/>
      <c r="Y60" s="74"/>
      <c r="Z60" s="74"/>
      <c r="AA60" s="74"/>
    </row>
    <row r="61" spans="1:27" ht="14.5">
      <c r="A61" s="339"/>
      <c r="B61"/>
      <c r="C61"/>
      <c r="D61" s="361" t="s">
        <v>724</v>
      </c>
      <c r="E61" s="362"/>
      <c r="F61" s="363"/>
      <c r="G61" s="1101">
        <v>225832</v>
      </c>
      <c r="H61" s="1102">
        <v>231019</v>
      </c>
      <c r="I61" s="1102">
        <v>225338</v>
      </c>
      <c r="J61" s="355">
        <v>-2.4591050952519056E-2</v>
      </c>
      <c r="K61" s="356">
        <v>-2.1874667894718198E-3</v>
      </c>
      <c r="L61"/>
      <c r="M61"/>
      <c r="N61"/>
      <c r="O61" s="74"/>
      <c r="P61" s="74"/>
      <c r="Q61" s="74"/>
      <c r="R61" s="74"/>
      <c r="S61" s="74"/>
      <c r="T61" s="74"/>
      <c r="U61" s="74"/>
      <c r="V61" s="74"/>
      <c r="W61" s="74"/>
      <c r="X61" s="74"/>
      <c r="Y61" s="74"/>
      <c r="Z61" s="74"/>
      <c r="AA61" s="74"/>
    </row>
    <row r="62" spans="1:27" ht="14.5">
      <c r="A62" s="339"/>
      <c r="B62"/>
      <c r="C62"/>
      <c r="D62" s="361" t="s">
        <v>725</v>
      </c>
      <c r="E62" s="362"/>
      <c r="F62" s="363"/>
      <c r="G62" s="1101">
        <v>23687946</v>
      </c>
      <c r="H62" s="1102">
        <v>26221577</v>
      </c>
      <c r="I62" s="1102">
        <v>26239162</v>
      </c>
      <c r="J62" s="355">
        <v>6.7063090827832361E-4</v>
      </c>
      <c r="K62" s="356">
        <v>0.10770102228365432</v>
      </c>
      <c r="L62"/>
      <c r="M62"/>
      <c r="N62"/>
      <c r="O62" s="74"/>
      <c r="P62" s="74"/>
      <c r="Q62" s="74"/>
      <c r="R62" s="74"/>
      <c r="S62" s="74"/>
      <c r="T62" s="74"/>
      <c r="U62" s="74"/>
      <c r="V62" s="74"/>
      <c r="W62" s="74"/>
      <c r="X62" s="74"/>
      <c r="Y62" s="74"/>
      <c r="Z62" s="74"/>
      <c r="AA62" s="74"/>
    </row>
    <row r="63" spans="1:27" ht="14.5">
      <c r="A63" s="339"/>
      <c r="B63"/>
      <c r="C63"/>
      <c r="D63" s="364" t="s">
        <v>726</v>
      </c>
      <c r="E63" s="362"/>
      <c r="F63" s="363"/>
      <c r="G63" s="1101">
        <v>-996001</v>
      </c>
      <c r="H63" s="1102">
        <v>-13015</v>
      </c>
      <c r="I63" s="1102">
        <v>-29526</v>
      </c>
      <c r="J63" s="355">
        <v>1.2686131386861315</v>
      </c>
      <c r="K63" s="356">
        <v>-0.97035545145034996</v>
      </c>
      <c r="L63"/>
      <c r="M63"/>
      <c r="N63"/>
      <c r="O63" s="74"/>
      <c r="P63" s="74"/>
      <c r="Q63" s="74"/>
      <c r="R63" s="74"/>
      <c r="S63" s="74"/>
      <c r="T63" s="74"/>
      <c r="U63" s="74"/>
      <c r="V63" s="74"/>
      <c r="W63" s="74"/>
      <c r="X63" s="74"/>
      <c r="Y63" s="74"/>
      <c r="Z63" s="74"/>
      <c r="AA63" s="74"/>
    </row>
    <row r="64" spans="1:27" ht="14.5">
      <c r="A64" s="339"/>
      <c r="B64"/>
      <c r="C64"/>
      <c r="D64" s="361" t="s">
        <v>408</v>
      </c>
      <c r="E64" s="362"/>
      <c r="F64" s="363"/>
      <c r="G64" s="1101">
        <v>3263406</v>
      </c>
      <c r="H64" s="1102">
        <v>2476497</v>
      </c>
      <c r="I64" s="1102">
        <v>3721658</v>
      </c>
      <c r="J64" s="355">
        <v>0.50279124101503048</v>
      </c>
      <c r="K64" s="356">
        <v>0.14042138796092182</v>
      </c>
      <c r="L64"/>
      <c r="M64"/>
      <c r="N64"/>
      <c r="O64" s="74"/>
      <c r="P64" s="74"/>
      <c r="Q64" s="74"/>
      <c r="R64" s="74"/>
      <c r="S64" s="74"/>
      <c r="T64" s="74"/>
      <c r="U64" s="74"/>
      <c r="V64" s="74"/>
      <c r="W64" s="74"/>
      <c r="X64" s="74"/>
      <c r="Y64" s="74"/>
      <c r="Z64" s="74"/>
      <c r="AA64" s="74"/>
    </row>
    <row r="65" spans="1:27" ht="14.5">
      <c r="A65" s="339"/>
      <c r="B65"/>
      <c r="C65"/>
      <c r="D65" s="353"/>
      <c r="E65" s="359"/>
      <c r="F65" s="352"/>
      <c r="G65" s="1101"/>
      <c r="H65" s="1102"/>
      <c r="I65" s="1102"/>
      <c r="J65" s="355"/>
      <c r="K65" s="356"/>
      <c r="L65"/>
      <c r="M65"/>
      <c r="N65"/>
      <c r="O65" s="74"/>
      <c r="P65" s="74"/>
      <c r="Q65" s="74"/>
      <c r="R65" s="74"/>
      <c r="S65" s="74"/>
      <c r="T65" s="74"/>
      <c r="U65" s="74"/>
      <c r="V65" s="74"/>
      <c r="W65" s="74"/>
      <c r="X65" s="74"/>
      <c r="Y65" s="74"/>
      <c r="Z65" s="74"/>
      <c r="AA65" s="74"/>
    </row>
    <row r="66" spans="1:27" ht="9.65" customHeight="1">
      <c r="A66" s="339"/>
      <c r="B66"/>
      <c r="C66"/>
      <c r="D66" s="353" t="s">
        <v>66</v>
      </c>
      <c r="E66" s="359"/>
      <c r="F66" s="352"/>
      <c r="G66" s="1101">
        <v>568889</v>
      </c>
      <c r="H66" s="1102">
        <v>611617</v>
      </c>
      <c r="I66" s="1102">
        <v>639464</v>
      </c>
      <c r="J66" s="355">
        <v>4.5530127514441229E-2</v>
      </c>
      <c r="K66" s="356">
        <v>0.12405759295750138</v>
      </c>
      <c r="L66"/>
      <c r="M66"/>
      <c r="N66"/>
      <c r="O66" s="74"/>
      <c r="P66" s="74"/>
      <c r="Q66" s="74"/>
      <c r="R66" s="74"/>
      <c r="S66" s="74"/>
      <c r="T66" s="74"/>
      <c r="U66" s="74"/>
      <c r="V66" s="74"/>
      <c r="W66" s="74"/>
      <c r="X66" s="74"/>
      <c r="Y66" s="74"/>
      <c r="Z66" s="74"/>
      <c r="AA66" s="74"/>
    </row>
    <row r="67" spans="1:27" ht="14.5">
      <c r="A67" s="339"/>
      <c r="B67"/>
      <c r="C67"/>
      <c r="D67" s="353"/>
      <c r="E67" s="359"/>
      <c r="F67" s="352"/>
      <c r="G67" s="1114"/>
      <c r="H67" s="1115"/>
      <c r="I67" s="1115"/>
      <c r="J67" s="355"/>
      <c r="K67" s="356"/>
      <c r="L67"/>
      <c r="M67"/>
      <c r="N67"/>
      <c r="O67" s="74"/>
      <c r="P67" s="74"/>
      <c r="Q67" s="74"/>
      <c r="R67" s="74"/>
      <c r="S67" s="74"/>
      <c r="T67" s="74"/>
      <c r="U67" s="74"/>
      <c r="V67" s="74"/>
      <c r="W67" s="74"/>
      <c r="X67" s="74"/>
      <c r="Y67" s="74"/>
      <c r="Z67" s="74"/>
      <c r="AA67" s="74"/>
    </row>
    <row r="68" spans="1:27" ht="14.5">
      <c r="A68" s="339"/>
      <c r="B68"/>
      <c r="C68"/>
      <c r="D68" s="2064" t="s">
        <v>409</v>
      </c>
      <c r="E68" s="2055"/>
      <c r="F68" s="2065"/>
      <c r="G68" s="1105">
        <v>27861547</v>
      </c>
      <c r="H68" s="1106">
        <v>30638653</v>
      </c>
      <c r="I68" s="1106">
        <v>31907056</v>
      </c>
      <c r="J68" s="357">
        <v>4.139878473116948E-2</v>
      </c>
      <c r="K68" s="358">
        <v>0.14520044418208364</v>
      </c>
      <c r="L68"/>
      <c r="M68"/>
      <c r="N68"/>
      <c r="O68" s="74"/>
      <c r="P68" s="74"/>
      <c r="Q68" s="74"/>
      <c r="R68" s="74"/>
      <c r="S68" s="74"/>
      <c r="T68" s="74"/>
      <c r="U68" s="74"/>
      <c r="V68" s="74"/>
      <c r="W68" s="74"/>
      <c r="X68" s="74"/>
      <c r="Y68" s="74"/>
      <c r="Z68" s="74"/>
      <c r="AA68" s="74"/>
    </row>
    <row r="69" spans="1:27" ht="14.5" hidden="1">
      <c r="A69" s="339"/>
      <c r="B69"/>
      <c r="C69"/>
      <c r="D69" s="365"/>
      <c r="E69" s="362"/>
      <c r="F69" s="363"/>
      <c r="G69" s="1101"/>
      <c r="H69" s="1102"/>
      <c r="I69" s="1102"/>
      <c r="J69" s="357"/>
      <c r="K69" s="358"/>
      <c r="L69"/>
      <c r="M69"/>
      <c r="N69"/>
      <c r="O69" s="74"/>
      <c r="P69" s="74"/>
      <c r="Q69" s="74"/>
      <c r="R69" s="74"/>
      <c r="S69" s="74"/>
      <c r="T69" s="74"/>
      <c r="U69" s="74"/>
      <c r="V69" s="74"/>
      <c r="W69" s="74"/>
      <c r="X69" s="74"/>
      <c r="Y69" s="74"/>
      <c r="Z69" s="74"/>
      <c r="AA69" s="74"/>
    </row>
    <row r="70" spans="1:27" ht="14.5">
      <c r="A70" s="339"/>
      <c r="B70"/>
      <c r="C70"/>
      <c r="D70" s="2066" t="s">
        <v>410</v>
      </c>
      <c r="E70" s="2067"/>
      <c r="F70" s="2068"/>
      <c r="G70" s="1105">
        <v>242748815</v>
      </c>
      <c r="H70" s="1106">
        <v>233310290</v>
      </c>
      <c r="I70" s="1106">
        <v>238458658</v>
      </c>
      <c r="J70" s="357">
        <v>2.2066613521418192E-2</v>
      </c>
      <c r="K70" s="358">
        <v>-1.7673235603642392E-2</v>
      </c>
      <c r="L70"/>
      <c r="M70"/>
      <c r="N70"/>
      <c r="O70" s="74"/>
      <c r="P70" s="74"/>
      <c r="Q70" s="74"/>
      <c r="R70" s="74"/>
      <c r="S70" s="74"/>
      <c r="T70" s="74"/>
      <c r="U70" s="74"/>
      <c r="V70" s="74"/>
      <c r="W70" s="74"/>
      <c r="X70" s="74"/>
      <c r="Y70" s="74"/>
      <c r="Z70" s="74"/>
      <c r="AA70" s="74"/>
    </row>
    <row r="71" spans="1:27" ht="14.5" hidden="1">
      <c r="A71" s="339"/>
      <c r="B71"/>
      <c r="C71"/>
      <c r="D71" s="353"/>
      <c r="E71" s="359"/>
      <c r="F71" s="352"/>
      <c r="G71" s="1101"/>
      <c r="H71" s="1102"/>
      <c r="I71" s="1102"/>
      <c r="J71" s="355"/>
      <c r="K71" s="356"/>
      <c r="L71"/>
      <c r="M71"/>
      <c r="N71"/>
      <c r="O71" s="74"/>
      <c r="P71" s="74"/>
      <c r="Q71" s="74"/>
      <c r="R71" s="74"/>
      <c r="S71" s="74"/>
      <c r="T71" s="74"/>
      <c r="U71" s="74"/>
      <c r="V71" s="74"/>
      <c r="W71" s="74"/>
      <c r="X71" s="74"/>
      <c r="Y71" s="74"/>
      <c r="Z71" s="74"/>
      <c r="AA71" s="74"/>
    </row>
    <row r="72" spans="1:27" ht="14.5">
      <c r="A72" s="339"/>
      <c r="B72"/>
      <c r="C72"/>
      <c r="D72" s="350" t="s">
        <v>411</v>
      </c>
      <c r="E72" s="351"/>
      <c r="F72" s="366"/>
      <c r="G72" s="1105">
        <v>151545926</v>
      </c>
      <c r="H72" s="1106">
        <v>144709112</v>
      </c>
      <c r="I72" s="1106">
        <v>151484019</v>
      </c>
      <c r="J72" s="357">
        <v>4.6817418104258698E-2</v>
      </c>
      <c r="K72" s="358">
        <v>-4.0850322825570384E-4</v>
      </c>
      <c r="L72"/>
      <c r="M72"/>
      <c r="N72"/>
      <c r="O72" s="74"/>
      <c r="P72" s="74"/>
      <c r="Q72" s="74"/>
      <c r="R72" s="74"/>
      <c r="S72" s="74"/>
      <c r="T72" s="74"/>
      <c r="U72" s="74"/>
      <c r="V72" s="74"/>
      <c r="W72" s="74"/>
      <c r="X72" s="74"/>
      <c r="Y72" s="74"/>
      <c r="Z72" s="74"/>
      <c r="AA72" s="74"/>
    </row>
    <row r="73" spans="1:27" ht="14.4" customHeight="1">
      <c r="A73" s="339"/>
      <c r="B73"/>
      <c r="C73"/>
      <c r="D73" s="353" t="s">
        <v>412</v>
      </c>
      <c r="E73" s="359"/>
      <c r="F73" s="352"/>
      <c r="G73" s="1101">
        <v>21399132</v>
      </c>
      <c r="H73" s="1102">
        <v>18654864</v>
      </c>
      <c r="I73" s="1102">
        <v>18945883</v>
      </c>
      <c r="J73" s="355">
        <v>1.5600167334374563E-2</v>
      </c>
      <c r="K73" s="356">
        <v>-0.11464245372195471</v>
      </c>
      <c r="L73"/>
      <c r="M73"/>
      <c r="N73"/>
      <c r="O73" s="74"/>
      <c r="P73" s="74"/>
      <c r="Q73" s="74"/>
      <c r="R73" s="74"/>
      <c r="S73" s="74"/>
      <c r="T73" s="74"/>
      <c r="U73" s="74"/>
      <c r="V73" s="74"/>
      <c r="W73" s="74"/>
      <c r="X73" s="74"/>
      <c r="Y73" s="74"/>
      <c r="Z73" s="74"/>
      <c r="AA73" s="74"/>
    </row>
    <row r="74" spans="1:27" ht="14.5">
      <c r="A74" s="339"/>
      <c r="B74"/>
      <c r="C74"/>
      <c r="D74" s="353" t="s">
        <v>413</v>
      </c>
      <c r="E74" s="359"/>
      <c r="F74" s="352"/>
      <c r="G74" s="1101">
        <v>87600569</v>
      </c>
      <c r="H74" s="1102">
        <v>85762478</v>
      </c>
      <c r="I74" s="1102">
        <v>88183227</v>
      </c>
      <c r="J74" s="355">
        <v>2.8226201672950729E-2</v>
      </c>
      <c r="K74" s="356">
        <v>6.6513038288598331E-3</v>
      </c>
      <c r="L74"/>
      <c r="M74"/>
      <c r="N74"/>
      <c r="O74" s="74"/>
      <c r="P74" s="74"/>
      <c r="Q74" s="74"/>
      <c r="R74" s="74"/>
      <c r="S74" s="74"/>
      <c r="T74" s="74"/>
      <c r="U74" s="74"/>
      <c r="V74" s="74"/>
      <c r="W74" s="74"/>
      <c r="X74" s="74"/>
      <c r="Y74" s="74"/>
      <c r="Z74" s="74"/>
      <c r="AA74" s="74"/>
    </row>
    <row r="75" spans="1:27" ht="15" thickBot="1">
      <c r="A75" s="339"/>
      <c r="B75"/>
      <c r="C75"/>
      <c r="D75" s="367" t="s">
        <v>414</v>
      </c>
      <c r="E75" s="1116"/>
      <c r="F75" s="368"/>
      <c r="G75" s="1117">
        <v>42546225</v>
      </c>
      <c r="H75" s="1118">
        <v>40291770</v>
      </c>
      <c r="I75" s="1118">
        <v>44354909</v>
      </c>
      <c r="J75" s="369">
        <v>0.10084290166453348</v>
      </c>
      <c r="K75" s="370">
        <v>4.2511033587586206E-2</v>
      </c>
      <c r="L75"/>
      <c r="M75"/>
      <c r="N75"/>
      <c r="O75" s="74"/>
      <c r="P75" s="74"/>
      <c r="Q75" s="74"/>
      <c r="R75" s="74"/>
      <c r="S75" s="74"/>
      <c r="T75" s="74"/>
      <c r="U75" s="74"/>
      <c r="V75" s="74"/>
      <c r="W75" s="74"/>
      <c r="X75" s="74"/>
      <c r="Y75" s="74"/>
      <c r="Z75" s="74"/>
      <c r="AA75" s="74"/>
    </row>
    <row r="76" spans="1:27" ht="21" customHeight="1">
      <c r="A76" s="339"/>
      <c r="B76"/>
      <c r="C76"/>
      <c r="D76" s="360"/>
      <c r="E76" s="359"/>
      <c r="F76" s="359"/>
      <c r="G76" s="65"/>
      <c r="H76" s="1431"/>
      <c r="I76" s="1431"/>
      <c r="J76" s="65"/>
      <c r="K76" s="65"/>
      <c r="L76"/>
      <c r="M76"/>
      <c r="N76"/>
      <c r="O76" s="74"/>
      <c r="P76" s="74"/>
      <c r="Q76" s="74"/>
      <c r="R76" s="74"/>
      <c r="S76" s="74"/>
      <c r="T76" s="74"/>
      <c r="U76" s="74"/>
      <c r="V76" s="74"/>
      <c r="W76" s="74"/>
      <c r="X76" s="74"/>
      <c r="Y76" s="74"/>
      <c r="Z76" s="74"/>
      <c r="AA76" s="74"/>
    </row>
    <row r="77" spans="1:27" ht="14.5">
      <c r="A77" s="339"/>
      <c r="B77"/>
      <c r="C77"/>
      <c r="D77" s="2076"/>
      <c r="E77" s="2076"/>
      <c r="F77" s="2076"/>
      <c r="G77" s="2076"/>
      <c r="H77" s="2076"/>
      <c r="I77" s="2076"/>
      <c r="J77" s="2076"/>
      <c r="K77" s="2076"/>
      <c r="L77"/>
      <c r="M77"/>
      <c r="N77"/>
      <c r="O77" s="74"/>
      <c r="P77" s="74"/>
      <c r="Q77" s="74"/>
      <c r="R77" s="74"/>
      <c r="S77" s="74"/>
      <c r="T77" s="74"/>
      <c r="U77" s="74"/>
      <c r="V77" s="74"/>
      <c r="W77" s="74"/>
      <c r="X77" s="74"/>
      <c r="Y77" s="74"/>
      <c r="Z77" s="74"/>
      <c r="AA77" s="74"/>
    </row>
    <row r="78" spans="1:27" ht="14.5">
      <c r="A78" s="339"/>
      <c r="B78"/>
      <c r="C78"/>
      <c r="D78" s="359" t="s">
        <v>415</v>
      </c>
      <c r="F78" s="359"/>
      <c r="G78" s="65"/>
      <c r="H78" s="65"/>
      <c r="I78" s="65"/>
      <c r="J78" s="65"/>
      <c r="K78" s="65"/>
      <c r="L78"/>
      <c r="M78"/>
      <c r="N78"/>
      <c r="O78" s="74"/>
      <c r="P78" s="74"/>
      <c r="Q78" s="74"/>
      <c r="R78" s="74"/>
      <c r="S78" s="74"/>
      <c r="T78" s="74"/>
      <c r="U78" s="74"/>
      <c r="V78" s="74"/>
      <c r="W78" s="74"/>
      <c r="X78" s="74"/>
      <c r="Y78" s="74"/>
      <c r="Z78" s="74"/>
      <c r="AA78" s="74"/>
    </row>
    <row r="79" spans="1:27" ht="14.5">
      <c r="A79" s="339"/>
      <c r="B79"/>
      <c r="C79"/>
      <c r="D79" s="359" t="s">
        <v>869</v>
      </c>
      <c r="E79"/>
      <c r="F79"/>
      <c r="G79"/>
      <c r="H79"/>
      <c r="I79"/>
      <c r="J79"/>
      <c r="K79"/>
      <c r="L79"/>
      <c r="M79"/>
      <c r="N79"/>
      <c r="O79" s="74"/>
      <c r="P79" s="74"/>
      <c r="Q79" s="74"/>
      <c r="R79" s="74"/>
      <c r="S79" s="74"/>
      <c r="T79" s="74"/>
      <c r="U79" s="74"/>
      <c r="V79" s="74"/>
      <c r="W79" s="74"/>
      <c r="X79" s="74"/>
      <c r="Y79" s="74"/>
      <c r="Z79" s="74"/>
      <c r="AA79" s="74"/>
    </row>
    <row r="80" spans="1:27" ht="14.5">
      <c r="A80" s="339"/>
      <c r="B80"/>
      <c r="C80"/>
      <c r="D80"/>
      <c r="E80"/>
      <c r="F80"/>
      <c r="G80"/>
      <c r="H80"/>
      <c r="I80"/>
      <c r="J80"/>
      <c r="K80"/>
      <c r="L80"/>
      <c r="M80"/>
      <c r="N80"/>
      <c r="O80" s="74"/>
      <c r="P80" s="74"/>
      <c r="Q80" s="74"/>
      <c r="R80" s="74"/>
      <c r="S80" s="74"/>
      <c r="T80" s="74"/>
      <c r="U80" s="74"/>
      <c r="V80" s="74"/>
      <c r="W80" s="74"/>
      <c r="X80" s="74"/>
      <c r="Y80" s="74"/>
      <c r="Z80" s="74"/>
      <c r="AA80" s="74"/>
    </row>
    <row r="81" spans="2:27" ht="14.5">
      <c r="B81"/>
      <c r="C81"/>
      <c r="D81"/>
      <c r="E81"/>
      <c r="F81"/>
      <c r="G81"/>
      <c r="H81"/>
      <c r="I81"/>
      <c r="J81"/>
      <c r="K81"/>
      <c r="L81"/>
      <c r="M81"/>
      <c r="N81"/>
      <c r="O81" s="74"/>
      <c r="P81" s="74"/>
      <c r="Q81" s="74"/>
      <c r="R81" s="74"/>
      <c r="S81" s="74"/>
      <c r="T81" s="74"/>
      <c r="U81" s="74"/>
      <c r="V81" s="74"/>
      <c r="W81" s="74"/>
      <c r="X81" s="74"/>
      <c r="Y81" s="74"/>
      <c r="Z81" s="74"/>
      <c r="AA81" s="74"/>
    </row>
    <row r="82" spans="2:27" ht="14.5">
      <c r="B82"/>
      <c r="C82"/>
      <c r="D82"/>
      <c r="E82"/>
      <c r="F82"/>
      <c r="G82"/>
      <c r="H82"/>
      <c r="I82"/>
      <c r="J82"/>
      <c r="K82"/>
      <c r="L82"/>
      <c r="M82"/>
      <c r="N82"/>
      <c r="O82" s="74"/>
      <c r="P82" s="74"/>
      <c r="Q82" s="74"/>
      <c r="R82" s="74"/>
      <c r="S82" s="74"/>
      <c r="T82" s="74"/>
      <c r="U82" s="74"/>
      <c r="V82" s="74"/>
      <c r="W82" s="74"/>
      <c r="X82" s="74"/>
      <c r="Y82" s="74"/>
      <c r="Z82" s="74"/>
      <c r="AA82" s="74"/>
    </row>
    <row r="83" spans="2:27" ht="14.5">
      <c r="B83"/>
      <c r="C83"/>
      <c r="D83"/>
      <c r="E83"/>
      <c r="F83"/>
      <c r="G83"/>
      <c r="H83"/>
      <c r="I83"/>
      <c r="J83"/>
      <c r="K83"/>
      <c r="L83"/>
      <c r="M83"/>
      <c r="N83"/>
      <c r="O83" s="74"/>
      <c r="P83" s="74"/>
      <c r="Q83" s="74"/>
      <c r="R83" s="74"/>
      <c r="S83" s="74"/>
      <c r="T83" s="74"/>
      <c r="U83" s="74"/>
      <c r="V83" s="74"/>
      <c r="W83" s="74"/>
      <c r="X83" s="74"/>
      <c r="Y83" s="74"/>
      <c r="Z83" s="74"/>
      <c r="AA83" s="74"/>
    </row>
    <row r="84" spans="2:27" ht="14.5">
      <c r="B84"/>
      <c r="C84"/>
      <c r="D84"/>
      <c r="E84"/>
      <c r="F84"/>
      <c r="G84"/>
      <c r="H84"/>
      <c r="I84"/>
      <c r="J84"/>
      <c r="K84"/>
      <c r="L84"/>
      <c r="M84"/>
      <c r="N84"/>
      <c r="O84"/>
      <c r="P84"/>
      <c r="Q84"/>
      <c r="R84"/>
      <c r="S84"/>
      <c r="T84"/>
      <c r="U84"/>
      <c r="V84"/>
      <c r="W84"/>
      <c r="X84"/>
      <c r="Y84"/>
      <c r="Z84"/>
    </row>
    <row r="85" spans="2:27" ht="14.5">
      <c r="B85"/>
      <c r="C85"/>
      <c r="D85"/>
      <c r="E85"/>
      <c r="F85"/>
      <c r="G85"/>
      <c r="H85"/>
      <c r="I85"/>
      <c r="J85"/>
      <c r="K85"/>
      <c r="L85"/>
      <c r="M85"/>
      <c r="N85"/>
      <c r="O85"/>
      <c r="P85"/>
      <c r="Q85"/>
      <c r="R85"/>
      <c r="S85"/>
      <c r="T85"/>
      <c r="U85"/>
      <c r="V85"/>
      <c r="W85"/>
    </row>
    <row r="86" spans="2:27" ht="14.5">
      <c r="B86"/>
      <c r="C86"/>
      <c r="D86"/>
      <c r="E86"/>
      <c r="F86"/>
      <c r="G86"/>
      <c r="H86"/>
      <c r="I86"/>
      <c r="J86"/>
      <c r="K86"/>
      <c r="L86"/>
      <c r="M86"/>
      <c r="N86"/>
      <c r="O86"/>
      <c r="P86"/>
      <c r="Q86"/>
      <c r="R86"/>
      <c r="S86"/>
      <c r="T86"/>
      <c r="U86"/>
      <c r="V86"/>
      <c r="W86"/>
    </row>
    <row r="87" spans="2:27" ht="14.5">
      <c r="B87"/>
      <c r="C87"/>
      <c r="D87"/>
      <c r="E87"/>
      <c r="F87"/>
      <c r="G87"/>
      <c r="H87"/>
      <c r="I87"/>
      <c r="J87"/>
      <c r="K87"/>
      <c r="L87"/>
      <c r="M87"/>
      <c r="W87"/>
    </row>
    <row r="88" spans="2:27" ht="14.5">
      <c r="B88"/>
      <c r="C88"/>
      <c r="D88"/>
      <c r="E88"/>
      <c r="F88"/>
      <c r="G88"/>
      <c r="H88"/>
      <c r="I88"/>
      <c r="J88"/>
      <c r="K88"/>
    </row>
  </sheetData>
  <mergeCells count="28">
    <mergeCell ref="D55:F55"/>
    <mergeCell ref="D56:F56"/>
    <mergeCell ref="D68:F68"/>
    <mergeCell ref="D70:F70"/>
    <mergeCell ref="D77:K77"/>
    <mergeCell ref="P42:R42"/>
    <mergeCell ref="P50:Z50"/>
    <mergeCell ref="D3:K3"/>
    <mergeCell ref="D4:K4"/>
    <mergeCell ref="D5:K5"/>
    <mergeCell ref="G7:I7"/>
    <mergeCell ref="J7:K7"/>
    <mergeCell ref="D8:F8"/>
    <mergeCell ref="D9:F9"/>
    <mergeCell ref="D14:F14"/>
    <mergeCell ref="D35:F35"/>
    <mergeCell ref="D37:F37"/>
    <mergeCell ref="P8:R8"/>
    <mergeCell ref="P16:R16"/>
    <mergeCell ref="P17:R17"/>
    <mergeCell ref="P18:R18"/>
    <mergeCell ref="Q38:R38"/>
    <mergeCell ref="P3:Z3"/>
    <mergeCell ref="P4:Z4"/>
    <mergeCell ref="P5:Z5"/>
    <mergeCell ref="S7:U7"/>
    <mergeCell ref="V7:W7"/>
    <mergeCell ref="X7:Y7"/>
  </mergeCells>
  <hyperlinks>
    <hyperlink ref="A1" location="Índice!A1" display="Volver al índice" xr:uid="{70BF5490-0DEF-425B-9AD9-5118BAE2FCE3}"/>
  </hyperlinks>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A1:K64"/>
  <sheetViews>
    <sheetView showGridLines="0" topLeftCell="A50" zoomScale="79" zoomScaleNormal="115" workbookViewId="0">
      <selection activeCell="E9" sqref="E9"/>
    </sheetView>
  </sheetViews>
  <sheetFormatPr baseColWidth="10" defaultColWidth="11.453125" defaultRowHeight="14"/>
  <cols>
    <col min="1" max="1" width="11.453125" style="46"/>
    <col min="2" max="2" width="70.54296875" style="46" customWidth="1"/>
    <col min="3" max="3" width="14.90625" style="46" bestFit="1" customWidth="1"/>
    <col min="4" max="4" width="14.453125" style="46" bestFit="1" customWidth="1"/>
    <col min="5" max="5" width="14.90625" style="46" bestFit="1" customWidth="1"/>
    <col min="6" max="7" width="11.453125" style="46"/>
    <col min="8" max="8" width="12.54296875" style="46" customWidth="1"/>
    <col min="9" max="9" width="13" style="46" customWidth="1"/>
    <col min="10" max="10" width="16.453125" style="46" customWidth="1"/>
    <col min="11" max="16384" width="11.453125" style="46"/>
  </cols>
  <sheetData>
    <row r="1" spans="1:11" ht="14.5">
      <c r="A1" s="608" t="s">
        <v>54</v>
      </c>
    </row>
    <row r="2" spans="1:11" ht="14.5">
      <c r="B2"/>
      <c r="C2"/>
      <c r="D2"/>
      <c r="E2"/>
      <c r="F2"/>
      <c r="G2"/>
      <c r="H2"/>
      <c r="I2"/>
      <c r="J2"/>
    </row>
    <row r="3" spans="1:11">
      <c r="B3" s="2082" t="s">
        <v>772</v>
      </c>
      <c r="C3" s="2082"/>
      <c r="D3" s="2082"/>
      <c r="E3" s="2082"/>
      <c r="F3" s="2082"/>
      <c r="G3" s="2082"/>
      <c r="H3" s="1119"/>
      <c r="I3" s="1119"/>
      <c r="J3" s="1119"/>
      <c r="K3" s="1120"/>
    </row>
    <row r="4" spans="1:11">
      <c r="B4" s="2082" t="s">
        <v>416</v>
      </c>
      <c r="C4" s="2082"/>
      <c r="D4" s="2082"/>
      <c r="E4" s="2082"/>
      <c r="F4" s="2082"/>
      <c r="G4" s="2082"/>
      <c r="H4" s="1119"/>
      <c r="I4" s="1119"/>
      <c r="J4" s="1119"/>
      <c r="K4" s="1121"/>
    </row>
    <row r="5" spans="1:11">
      <c r="B5" s="2082" t="s">
        <v>773</v>
      </c>
      <c r="C5" s="2082"/>
      <c r="D5" s="2082"/>
      <c r="E5" s="2082"/>
      <c r="F5" s="2082"/>
      <c r="G5" s="2082"/>
      <c r="H5" s="1119"/>
      <c r="I5" s="1119"/>
      <c r="J5" s="1119"/>
      <c r="K5" s="1120"/>
    </row>
    <row r="6" spans="1:11" ht="14.5" thickBot="1">
      <c r="B6" s="1119"/>
      <c r="C6" s="1119"/>
      <c r="D6" s="1119"/>
      <c r="E6" s="1119"/>
      <c r="F6" s="1119"/>
      <c r="G6" s="1119"/>
      <c r="H6" s="1119"/>
      <c r="I6" s="1119"/>
      <c r="J6" s="1119"/>
      <c r="K6" s="1122"/>
    </row>
    <row r="7" spans="1:11" ht="14.5">
      <c r="B7" s="1123"/>
      <c r="C7" s="2077" t="s">
        <v>306</v>
      </c>
      <c r="D7" s="2078"/>
      <c r="E7" s="2079"/>
      <c r="F7" s="2080" t="s">
        <v>51</v>
      </c>
      <c r="G7" s="2081" t="s">
        <v>56</v>
      </c>
      <c r="H7"/>
      <c r="I7"/>
      <c r="J7"/>
      <c r="K7" s="1124"/>
    </row>
    <row r="8" spans="1:11" ht="15" thickBot="1">
      <c r="B8" s="1125"/>
      <c r="C8" s="1126" t="s">
        <v>794</v>
      </c>
      <c r="D8" s="1127" t="s">
        <v>637</v>
      </c>
      <c r="E8" s="1128" t="s">
        <v>795</v>
      </c>
      <c r="F8" s="1129" t="s">
        <v>55</v>
      </c>
      <c r="G8" s="1130" t="s">
        <v>56</v>
      </c>
      <c r="H8"/>
      <c r="I8"/>
      <c r="J8"/>
      <c r="K8" s="1131"/>
    </row>
    <row r="9" spans="1:11">
      <c r="B9" s="1132" t="s">
        <v>372</v>
      </c>
      <c r="C9" s="1133"/>
      <c r="D9" s="1134"/>
      <c r="E9" s="1135"/>
      <c r="F9" s="1133"/>
      <c r="G9" s="1135"/>
      <c r="H9" s="257"/>
      <c r="I9" s="257"/>
      <c r="J9" s="257"/>
      <c r="K9" s="1136"/>
    </row>
    <row r="10" spans="1:11">
      <c r="B10" s="249" t="s">
        <v>374</v>
      </c>
      <c r="C10" s="1137">
        <v>125092</v>
      </c>
      <c r="D10" s="1138">
        <v>122665</v>
      </c>
      <c r="E10" s="1139">
        <v>79883</v>
      </c>
      <c r="F10" s="250">
        <v>-0.34877104308482454</v>
      </c>
      <c r="G10" s="251">
        <v>-0.3614060051801874</v>
      </c>
      <c r="H10" s="270"/>
      <c r="I10" s="270"/>
      <c r="J10" s="270"/>
      <c r="K10" s="1140"/>
    </row>
    <row r="11" spans="1:11">
      <c r="B11" s="249" t="s">
        <v>417</v>
      </c>
      <c r="C11" s="1137">
        <v>967331</v>
      </c>
      <c r="D11" s="1138">
        <v>937921</v>
      </c>
      <c r="E11" s="1139">
        <v>937279</v>
      </c>
      <c r="F11" s="250">
        <v>-6.8449261718206422E-4</v>
      </c>
      <c r="G11" s="251">
        <v>-3.1066925385416111E-2</v>
      </c>
      <c r="H11" s="270"/>
      <c r="I11" s="270"/>
      <c r="J11" s="270"/>
      <c r="K11" s="1140"/>
    </row>
    <row r="12" spans="1:11">
      <c r="B12" s="249" t="s">
        <v>539</v>
      </c>
      <c r="C12" s="1137">
        <v>313739</v>
      </c>
      <c r="D12" s="1138">
        <v>317479</v>
      </c>
      <c r="E12" s="1139">
        <v>303303</v>
      </c>
      <c r="F12" s="250">
        <v>-4.4651772243203491E-2</v>
      </c>
      <c r="G12" s="251">
        <v>-3.3263317598385966E-2</v>
      </c>
      <c r="H12" s="270"/>
      <c r="I12" s="270"/>
      <c r="J12" s="270"/>
      <c r="K12" s="1140"/>
    </row>
    <row r="13" spans="1:11">
      <c r="B13" s="249" t="s">
        <v>540</v>
      </c>
      <c r="C13" s="1137">
        <v>32308088</v>
      </c>
      <c r="D13" s="1138">
        <v>34755621</v>
      </c>
      <c r="E13" s="1139">
        <v>36167571</v>
      </c>
      <c r="F13" s="250">
        <v>4.0625083349827174E-2</v>
      </c>
      <c r="G13" s="251">
        <v>0.11945872501028232</v>
      </c>
      <c r="H13" s="270"/>
      <c r="I13" s="270"/>
      <c r="J13" s="270"/>
      <c r="K13" s="1140"/>
    </row>
    <row r="14" spans="1:11" hidden="1">
      <c r="B14" s="249" t="s">
        <v>34</v>
      </c>
      <c r="C14" s="1137"/>
      <c r="D14" s="1138"/>
      <c r="E14" s="1139"/>
      <c r="F14" s="250" t="e">
        <v>#DIV/0!</v>
      </c>
      <c r="G14" s="251" t="e">
        <v>#DIV/0!</v>
      </c>
      <c r="H14" s="270"/>
      <c r="I14" s="270"/>
      <c r="J14" s="270"/>
      <c r="K14" s="1140"/>
    </row>
    <row r="15" spans="1:11">
      <c r="B15" s="249" t="s">
        <v>418</v>
      </c>
      <c r="C15" s="1137">
        <v>12115</v>
      </c>
      <c r="D15" s="1138">
        <v>197</v>
      </c>
      <c r="E15" s="1141">
        <v>324</v>
      </c>
      <c r="F15" s="250">
        <v>0.64467005076142136</v>
      </c>
      <c r="G15" s="251">
        <v>-0.97325629385059842</v>
      </c>
      <c r="H15" s="270"/>
      <c r="I15" s="270"/>
      <c r="J15" s="270"/>
      <c r="K15" s="1140"/>
    </row>
    <row r="16" spans="1:11">
      <c r="B16" s="253" t="s">
        <v>419</v>
      </c>
      <c r="C16" s="1146">
        <v>33726365</v>
      </c>
      <c r="D16" s="1147">
        <v>36133883</v>
      </c>
      <c r="E16" s="1148">
        <v>37488360</v>
      </c>
      <c r="F16" s="254">
        <v>3.7484955602474335E-2</v>
      </c>
      <c r="G16" s="255">
        <v>0.11154463281174842</v>
      </c>
      <c r="H16" s="260"/>
      <c r="I16" s="260"/>
      <c r="J16" s="260"/>
      <c r="K16" s="1149"/>
    </row>
    <row r="17" spans="2:11">
      <c r="B17" s="252"/>
      <c r="C17" s="1142"/>
      <c r="D17" s="1143"/>
      <c r="E17" s="1144"/>
      <c r="F17" s="250"/>
      <c r="G17" s="251"/>
      <c r="H17" s="270"/>
      <c r="I17" s="270"/>
      <c r="J17" s="270"/>
      <c r="K17" s="1145"/>
    </row>
    <row r="18" spans="2:11">
      <c r="B18" s="256" t="s">
        <v>420</v>
      </c>
      <c r="C18" s="1142"/>
      <c r="D18" s="1143"/>
      <c r="E18" s="1144"/>
      <c r="F18" s="250"/>
      <c r="G18" s="251"/>
      <c r="H18" s="270"/>
      <c r="I18" s="270"/>
      <c r="J18" s="270"/>
      <c r="K18" s="1145"/>
    </row>
    <row r="19" spans="2:11">
      <c r="B19" s="252"/>
      <c r="C19" s="1142"/>
      <c r="D19" s="1143"/>
      <c r="E19" s="1144"/>
      <c r="F19" s="250"/>
      <c r="G19" s="251"/>
      <c r="H19" s="270"/>
      <c r="I19" s="270"/>
      <c r="J19" s="270"/>
      <c r="K19" s="1145"/>
    </row>
    <row r="20" spans="2:11">
      <c r="B20" s="252" t="s">
        <v>541</v>
      </c>
      <c r="C20" s="1137">
        <v>256528</v>
      </c>
      <c r="D20" s="1138">
        <v>0</v>
      </c>
      <c r="E20" s="1139">
        <v>30165</v>
      </c>
      <c r="F20" s="250" t="s">
        <v>249</v>
      </c>
      <c r="G20" s="251">
        <v>-0.88241049709973185</v>
      </c>
      <c r="H20" s="270"/>
      <c r="I20" s="270"/>
      <c r="J20" s="270"/>
      <c r="K20" s="1145"/>
    </row>
    <row r="21" spans="2:11" hidden="1">
      <c r="B21" s="252" t="s">
        <v>774</v>
      </c>
      <c r="C21" s="1150"/>
      <c r="D21" s="1151">
        <v>0</v>
      </c>
      <c r="E21" s="1152"/>
      <c r="F21" s="250" t="e">
        <v>#DIV/0!</v>
      </c>
      <c r="G21" s="251" t="e">
        <v>#DIV/0!</v>
      </c>
      <c r="H21" s="270"/>
      <c r="I21" s="270"/>
      <c r="J21" s="270"/>
      <c r="K21" s="1140"/>
    </row>
    <row r="22" spans="2:11">
      <c r="B22" s="252" t="s">
        <v>404</v>
      </c>
      <c r="C22" s="1137">
        <v>1993778</v>
      </c>
      <c r="D22" s="1138">
        <v>1803725</v>
      </c>
      <c r="E22" s="1139">
        <v>1851185</v>
      </c>
      <c r="F22" s="250">
        <v>2.6312214999514971E-2</v>
      </c>
      <c r="G22" s="251">
        <v>-7.1518995595296952E-2</v>
      </c>
      <c r="H22" s="270"/>
      <c r="I22" s="270"/>
      <c r="J22" s="270"/>
      <c r="K22" s="1140"/>
    </row>
    <row r="23" spans="2:11">
      <c r="B23" s="249" t="s">
        <v>421</v>
      </c>
      <c r="C23" s="1137">
        <v>218687</v>
      </c>
      <c r="D23" s="1138">
        <v>161170</v>
      </c>
      <c r="E23" s="1139">
        <v>206963</v>
      </c>
      <c r="F23" s="250">
        <v>0.28412855990568975</v>
      </c>
      <c r="G23" s="251">
        <v>-5.3610868501557052E-2</v>
      </c>
      <c r="H23" s="270"/>
      <c r="I23" s="270"/>
      <c r="J23" s="270"/>
      <c r="K23" s="1140"/>
    </row>
    <row r="24" spans="2:11">
      <c r="B24" s="252"/>
      <c r="C24" s="1142"/>
      <c r="D24" s="1143"/>
      <c r="E24" s="1144"/>
      <c r="F24" s="250"/>
      <c r="G24" s="251"/>
      <c r="H24" s="270"/>
      <c r="I24" s="270"/>
      <c r="J24" s="270"/>
      <c r="K24" s="1145"/>
    </row>
    <row r="25" spans="2:11">
      <c r="B25" s="253" t="s">
        <v>406</v>
      </c>
      <c r="C25" s="1146">
        <v>2468993</v>
      </c>
      <c r="D25" s="1147">
        <v>1964895</v>
      </c>
      <c r="E25" s="1148">
        <v>2088313</v>
      </c>
      <c r="F25" s="254">
        <v>6.2811498833271084E-2</v>
      </c>
      <c r="G25" s="255">
        <v>-0.15418431724998816</v>
      </c>
      <c r="H25" s="260"/>
      <c r="I25" s="260"/>
      <c r="J25" s="260"/>
      <c r="K25" s="1149"/>
    </row>
    <row r="26" spans="2:11">
      <c r="B26" s="252"/>
      <c r="C26" s="1142"/>
      <c r="D26" s="1143"/>
      <c r="E26" s="1144"/>
      <c r="F26" s="250"/>
      <c r="G26" s="251"/>
      <c r="H26" s="270"/>
      <c r="I26" s="270"/>
      <c r="J26" s="270"/>
      <c r="K26" s="1145"/>
    </row>
    <row r="27" spans="2:11">
      <c r="B27" s="256" t="s">
        <v>422</v>
      </c>
      <c r="C27" s="1142"/>
      <c r="D27" s="1143"/>
      <c r="E27" s="1144"/>
      <c r="F27" s="250"/>
      <c r="G27" s="251"/>
      <c r="H27" s="270"/>
      <c r="I27" s="270"/>
      <c r="J27" s="270"/>
      <c r="K27" s="1145"/>
    </row>
    <row r="28" spans="2:11" ht="14.4" customHeight="1">
      <c r="B28" s="249" t="s">
        <v>307</v>
      </c>
      <c r="C28" s="1137">
        <v>1318993</v>
      </c>
      <c r="D28" s="1138">
        <v>1318993</v>
      </c>
      <c r="E28" s="1139">
        <v>1318993</v>
      </c>
      <c r="F28" s="250">
        <v>0</v>
      </c>
      <c r="G28" s="251">
        <v>0</v>
      </c>
      <c r="H28" s="270"/>
      <c r="I28" s="270"/>
      <c r="J28" s="270"/>
      <c r="K28" s="1136"/>
    </row>
    <row r="29" spans="2:11">
      <c r="B29" s="252" t="s">
        <v>423</v>
      </c>
      <c r="C29" s="1137">
        <v>384542</v>
      </c>
      <c r="D29" s="1138">
        <v>384542</v>
      </c>
      <c r="E29" s="1139">
        <v>384542</v>
      </c>
      <c r="F29" s="250">
        <v>0</v>
      </c>
      <c r="G29" s="251">
        <v>0</v>
      </c>
      <c r="H29" s="270"/>
      <c r="I29" s="270"/>
      <c r="J29" s="270"/>
      <c r="K29" s="1136"/>
    </row>
    <row r="30" spans="2:11">
      <c r="B30" s="249" t="s">
        <v>331</v>
      </c>
      <c r="C30" s="1137">
        <v>23300350</v>
      </c>
      <c r="D30" s="1138">
        <v>25905604</v>
      </c>
      <c r="E30" s="1139">
        <v>25905576</v>
      </c>
      <c r="F30" s="250">
        <v>-1.0808472175050099E-6</v>
      </c>
      <c r="G30" s="251">
        <v>0.11181059511981584</v>
      </c>
      <c r="H30" s="270"/>
      <c r="I30" s="270"/>
      <c r="J30" s="270"/>
      <c r="K30" s="1136"/>
    </row>
    <row r="31" spans="2:11">
      <c r="B31" s="249" t="s">
        <v>424</v>
      </c>
      <c r="C31" s="1137">
        <v>-1661404</v>
      </c>
      <c r="D31" s="1138">
        <v>-362199</v>
      </c>
      <c r="E31" s="1139">
        <v>-215370</v>
      </c>
      <c r="F31" s="250">
        <v>-0.40538212419139752</v>
      </c>
      <c r="G31" s="251">
        <v>-0.87036867613175362</v>
      </c>
      <c r="H31" s="270"/>
      <c r="I31" s="270"/>
      <c r="J31" s="270"/>
      <c r="K31" s="1136"/>
    </row>
    <row r="32" spans="2:11">
      <c r="B32" s="249" t="s">
        <v>425</v>
      </c>
      <c r="C32" s="1137">
        <v>7914891</v>
      </c>
      <c r="D32" s="1138">
        <v>6922048</v>
      </c>
      <c r="E32" s="1139">
        <v>8006306</v>
      </c>
      <c r="F32" s="250">
        <v>0.1566383243802989</v>
      </c>
      <c r="G32" s="251">
        <v>1.1549748442524432E-2</v>
      </c>
      <c r="H32" s="270"/>
      <c r="I32" s="270"/>
      <c r="J32" s="270"/>
      <c r="K32" s="1136"/>
    </row>
    <row r="33" spans="2:11">
      <c r="B33" s="249"/>
      <c r="C33" s="1153"/>
      <c r="D33" s="1154"/>
      <c r="E33" s="1155"/>
      <c r="F33" s="250"/>
      <c r="G33" s="251"/>
      <c r="H33" s="270"/>
      <c r="I33" s="270"/>
      <c r="J33" s="270"/>
      <c r="K33" s="1136"/>
    </row>
    <row r="34" spans="2:11">
      <c r="B34" s="253" t="s">
        <v>409</v>
      </c>
      <c r="C34" s="1146">
        <v>31257372</v>
      </c>
      <c r="D34" s="1147">
        <v>34168988</v>
      </c>
      <c r="E34" s="1148">
        <v>35400047</v>
      </c>
      <c r="F34" s="254">
        <v>3.6028547289723711E-2</v>
      </c>
      <c r="G34" s="255">
        <v>0.13253433462032582</v>
      </c>
      <c r="H34" s="260"/>
      <c r="I34" s="260"/>
      <c r="J34" s="260"/>
      <c r="K34" s="1149"/>
    </row>
    <row r="35" spans="2:11">
      <c r="B35" s="249"/>
      <c r="C35" s="1153"/>
      <c r="D35" s="1154"/>
      <c r="E35" s="1155"/>
      <c r="F35" s="250"/>
      <c r="G35" s="251"/>
      <c r="H35" s="270"/>
      <c r="I35" s="270"/>
      <c r="J35" s="270"/>
      <c r="K35" s="1136"/>
    </row>
    <row r="36" spans="2:11" ht="14.5" thickBot="1">
      <c r="B36" s="1156" t="s">
        <v>410</v>
      </c>
      <c r="C36" s="1157">
        <v>33726365</v>
      </c>
      <c r="D36" s="1158">
        <v>36133883</v>
      </c>
      <c r="E36" s="1159">
        <v>37488360</v>
      </c>
      <c r="F36" s="1160">
        <v>3.7484955602474335E-2</v>
      </c>
      <c r="G36" s="1161">
        <v>0.11154463281174842</v>
      </c>
      <c r="H36" s="260"/>
      <c r="I36" s="260"/>
      <c r="J36" s="260"/>
      <c r="K36" s="1162"/>
    </row>
    <row r="37" spans="2:11">
      <c r="B37" s="258"/>
      <c r="C37" s="259"/>
      <c r="D37" s="259"/>
      <c r="E37" s="259"/>
      <c r="F37" s="260"/>
      <c r="G37" s="260"/>
      <c r="H37" s="260"/>
      <c r="I37" s="260"/>
      <c r="J37" s="260"/>
      <c r="K37" s="1162"/>
    </row>
    <row r="38" spans="2:11" ht="14.5" thickBot="1">
      <c r="B38" s="261"/>
      <c r="C38" s="257"/>
      <c r="D38" s="257"/>
      <c r="E38" s="257"/>
      <c r="F38" s="257"/>
      <c r="G38" s="257"/>
      <c r="H38" s="257"/>
      <c r="I38" s="257"/>
      <c r="J38" s="257"/>
      <c r="K38" s="1136"/>
    </row>
    <row r="39" spans="2:11">
      <c r="B39" s="262"/>
      <c r="C39" s="2077" t="s">
        <v>50</v>
      </c>
      <c r="D39" s="2078"/>
      <c r="E39" s="2079"/>
      <c r="F39" s="2080" t="s">
        <v>51</v>
      </c>
      <c r="G39" s="2081" t="s">
        <v>56</v>
      </c>
      <c r="H39" s="2080" t="s">
        <v>475</v>
      </c>
      <c r="I39" s="2081"/>
      <c r="J39" s="319" t="s">
        <v>51</v>
      </c>
      <c r="K39" s="1124"/>
    </row>
    <row r="40" spans="2:11" ht="15" thickBot="1">
      <c r="B40" s="263"/>
      <c r="C40" s="1163" t="s">
        <v>789</v>
      </c>
      <c r="D40" s="1164" t="s">
        <v>636</v>
      </c>
      <c r="E40" s="1164" t="s">
        <v>790</v>
      </c>
      <c r="F40" s="1129" t="s">
        <v>55</v>
      </c>
      <c r="G40" s="1130" t="s">
        <v>56</v>
      </c>
      <c r="H40" s="325" t="s">
        <v>794</v>
      </c>
      <c r="I40" s="326" t="s">
        <v>795</v>
      </c>
      <c r="J40" s="320" t="s">
        <v>796</v>
      </c>
      <c r="K40" s="1131"/>
    </row>
    <row r="41" spans="2:11">
      <c r="B41" s="1132" t="s">
        <v>373</v>
      </c>
      <c r="C41" s="264"/>
      <c r="D41" s="265"/>
      <c r="E41" s="266"/>
      <c r="F41" s="1165"/>
      <c r="G41" s="1166"/>
      <c r="H41" s="264"/>
      <c r="I41" s="266"/>
      <c r="J41" s="321"/>
      <c r="K41" s="1167"/>
    </row>
    <row r="42" spans="2:11">
      <c r="B42" s="249"/>
      <c r="C42" s="252"/>
      <c r="D42" s="263"/>
      <c r="E42" s="267"/>
      <c r="F42" s="264"/>
      <c r="G42" s="266"/>
      <c r="H42" s="264"/>
      <c r="I42" s="266"/>
      <c r="J42" s="322"/>
      <c r="K42" s="152"/>
    </row>
    <row r="43" spans="2:11">
      <c r="B43" s="249" t="s">
        <v>426</v>
      </c>
      <c r="C43" s="1137">
        <v>1379036</v>
      </c>
      <c r="D43" s="1138">
        <v>3244084</v>
      </c>
      <c r="E43" s="1139">
        <v>1288466</v>
      </c>
      <c r="F43" s="250">
        <v>-0.60282594408776102</v>
      </c>
      <c r="G43" s="251">
        <v>-6.5676313018659394E-2</v>
      </c>
      <c r="H43" s="1138">
        <v>4040880</v>
      </c>
      <c r="I43" s="1139">
        <v>4532550</v>
      </c>
      <c r="J43" s="323">
        <v>0.12167399180376548</v>
      </c>
      <c r="K43" s="1167"/>
    </row>
    <row r="44" spans="2:11">
      <c r="B44" s="249" t="s">
        <v>427</v>
      </c>
      <c r="C44" s="1137">
        <v>307</v>
      </c>
      <c r="D44" s="1138">
        <v>9296</v>
      </c>
      <c r="E44" s="1139">
        <v>429</v>
      </c>
      <c r="F44" s="250">
        <v>-0.95385111876075734</v>
      </c>
      <c r="G44" s="251">
        <v>0.39739413680781754</v>
      </c>
      <c r="H44" s="1138">
        <v>7661</v>
      </c>
      <c r="I44" s="1139">
        <v>9725</v>
      </c>
      <c r="J44" s="323">
        <v>0.26941652525779913</v>
      </c>
      <c r="K44" s="1167"/>
    </row>
    <row r="45" spans="2:11">
      <c r="B45" s="249" t="s">
        <v>542</v>
      </c>
      <c r="C45" s="1137">
        <v>-10214</v>
      </c>
      <c r="D45" s="1138">
        <v>26377</v>
      </c>
      <c r="E45" s="1139">
        <v>8845</v>
      </c>
      <c r="F45" s="250">
        <v>-0.66466997763202795</v>
      </c>
      <c r="G45" s="251">
        <v>-1.8659682788329743</v>
      </c>
      <c r="H45" s="1138">
        <v>-78428</v>
      </c>
      <c r="I45" s="1139">
        <v>35222</v>
      </c>
      <c r="J45" s="323" t="s">
        <v>249</v>
      </c>
      <c r="K45" s="1167"/>
    </row>
    <row r="46" spans="2:11">
      <c r="B46" s="268" t="s">
        <v>428</v>
      </c>
      <c r="C46" s="1146">
        <v>1369129</v>
      </c>
      <c r="D46" s="1147">
        <v>3279757</v>
      </c>
      <c r="E46" s="1148">
        <v>1297740</v>
      </c>
      <c r="F46" s="250">
        <v>-0.60431824674815848</v>
      </c>
      <c r="G46" s="251">
        <v>-5.2141909199206249E-2</v>
      </c>
      <c r="H46" s="1147">
        <v>3970113</v>
      </c>
      <c r="I46" s="1148">
        <v>4577497</v>
      </c>
      <c r="J46" s="323">
        <v>0.15298909628013102</v>
      </c>
      <c r="K46" s="1167"/>
    </row>
    <row r="47" spans="2:11">
      <c r="B47" s="249"/>
      <c r="C47" s="252"/>
      <c r="D47" s="263"/>
      <c r="E47" s="267"/>
      <c r="F47" s="250"/>
      <c r="G47" s="251"/>
      <c r="H47" s="263"/>
      <c r="I47" s="267"/>
      <c r="J47" s="323"/>
      <c r="K47" s="152"/>
    </row>
    <row r="48" spans="2:11">
      <c r="B48" s="249" t="s">
        <v>429</v>
      </c>
      <c r="C48" s="1137">
        <v>-19155</v>
      </c>
      <c r="D48" s="1138">
        <v>-27952</v>
      </c>
      <c r="E48" s="1139">
        <v>-13880</v>
      </c>
      <c r="F48" s="250">
        <v>-0.50343445907269602</v>
      </c>
      <c r="G48" s="251">
        <v>-0.27538501696684936</v>
      </c>
      <c r="H48" s="1138">
        <v>-47584</v>
      </c>
      <c r="I48" s="1139">
        <v>-41832</v>
      </c>
      <c r="J48" s="323">
        <v>-0.1208809683927371</v>
      </c>
      <c r="K48" s="1167"/>
    </row>
    <row r="49" spans="2:11">
      <c r="B49" s="249" t="s">
        <v>430</v>
      </c>
      <c r="C49" s="1137">
        <v>-5908</v>
      </c>
      <c r="D49" s="1138">
        <v>-11991</v>
      </c>
      <c r="E49" s="1139">
        <v>-4097</v>
      </c>
      <c r="F49" s="250">
        <v>-0.65832707864231499</v>
      </c>
      <c r="G49" s="251">
        <v>-0.30653351387948546</v>
      </c>
      <c r="H49" s="1138">
        <v>-13933</v>
      </c>
      <c r="I49" s="1139">
        <v>-16088</v>
      </c>
      <c r="J49" s="323">
        <v>0.15466877198019091</v>
      </c>
      <c r="K49" s="1167"/>
    </row>
    <row r="50" spans="2:11">
      <c r="B50" s="268" t="s">
        <v>431</v>
      </c>
      <c r="C50" s="1146">
        <v>-25063</v>
      </c>
      <c r="D50" s="1147">
        <v>-39943</v>
      </c>
      <c r="E50" s="1148">
        <v>-17977</v>
      </c>
      <c r="F50" s="250">
        <v>-0.54993365545902906</v>
      </c>
      <c r="G50" s="251">
        <v>-0.28272752663288514</v>
      </c>
      <c r="H50" s="1147">
        <v>-61517</v>
      </c>
      <c r="I50" s="1148">
        <v>-57920</v>
      </c>
      <c r="J50" s="323">
        <v>-5.847164198514232E-2</v>
      </c>
      <c r="K50" s="1167"/>
    </row>
    <row r="51" spans="2:11">
      <c r="B51" s="249"/>
      <c r="C51" s="264"/>
      <c r="D51" s="265"/>
      <c r="E51" s="266"/>
      <c r="F51" s="250"/>
      <c r="G51" s="251"/>
      <c r="H51" s="265"/>
      <c r="I51" s="266"/>
      <c r="J51" s="323"/>
      <c r="K51" s="1167"/>
    </row>
    <row r="52" spans="2:11">
      <c r="B52" s="269" t="s">
        <v>432</v>
      </c>
      <c r="C52" s="1146">
        <v>1344066</v>
      </c>
      <c r="D52" s="1147">
        <v>3267766</v>
      </c>
      <c r="E52" s="1148">
        <v>1293643</v>
      </c>
      <c r="F52" s="250">
        <v>-0.6041200624524522</v>
      </c>
      <c r="G52" s="251">
        <v>-3.7515270827474301E-2</v>
      </c>
      <c r="H52" s="1147">
        <v>3908596</v>
      </c>
      <c r="I52" s="1148">
        <v>4533457</v>
      </c>
      <c r="J52" s="323">
        <v>0.15986840287407555</v>
      </c>
      <c r="K52" s="1168"/>
    </row>
    <row r="53" spans="2:11">
      <c r="B53" s="249"/>
      <c r="C53" s="264"/>
      <c r="D53" s="265"/>
      <c r="E53" s="266"/>
      <c r="F53" s="250"/>
      <c r="G53" s="251"/>
      <c r="H53" s="265"/>
      <c r="I53" s="266"/>
      <c r="J53" s="323"/>
      <c r="K53" s="1167"/>
    </row>
    <row r="54" spans="2:11">
      <c r="B54" s="249" t="s">
        <v>543</v>
      </c>
      <c r="C54" s="1137">
        <v>31</v>
      </c>
      <c r="D54" s="1138">
        <v>-3442</v>
      </c>
      <c r="E54" s="1139">
        <v>1383</v>
      </c>
      <c r="F54" s="250">
        <v>-1.4018012783265543</v>
      </c>
      <c r="G54" s="251">
        <v>43.612903225806448</v>
      </c>
      <c r="H54" s="1138">
        <v>-866</v>
      </c>
      <c r="I54" s="1139">
        <v>-2059</v>
      </c>
      <c r="J54" s="323">
        <v>1.3775981524249423</v>
      </c>
      <c r="K54" s="1167"/>
    </row>
    <row r="55" spans="2:11">
      <c r="B55" s="249" t="s">
        <v>433</v>
      </c>
      <c r="C55" s="1137">
        <v>231</v>
      </c>
      <c r="D55" s="1138">
        <v>201</v>
      </c>
      <c r="E55" s="1139">
        <v>2665</v>
      </c>
      <c r="F55" s="250" t="s">
        <v>249</v>
      </c>
      <c r="G55" s="251" t="s">
        <v>249</v>
      </c>
      <c r="H55" s="1138">
        <v>450</v>
      </c>
      <c r="I55" s="1139">
        <v>2866</v>
      </c>
      <c r="J55" s="323">
        <v>5.3688888888888888</v>
      </c>
      <c r="K55" s="1167"/>
    </row>
    <row r="56" spans="2:11">
      <c r="B56" s="249"/>
      <c r="C56" s="264"/>
      <c r="D56" s="265"/>
      <c r="E56" s="266"/>
      <c r="F56" s="250"/>
      <c r="G56" s="251"/>
      <c r="H56" s="265"/>
      <c r="I56" s="266"/>
      <c r="J56" s="323"/>
      <c r="K56" s="1167"/>
    </row>
    <row r="57" spans="2:11">
      <c r="B57" s="269" t="s">
        <v>434</v>
      </c>
      <c r="C57" s="1146">
        <v>1344328</v>
      </c>
      <c r="D57" s="1147">
        <v>3236573</v>
      </c>
      <c r="E57" s="1148">
        <v>1283811</v>
      </c>
      <c r="F57" s="250">
        <v>-0.60334248601839047</v>
      </c>
      <c r="G57" s="251">
        <v>-4.5016543581625879E-2</v>
      </c>
      <c r="H57" s="1147">
        <v>3908180</v>
      </c>
      <c r="I57" s="1148">
        <v>4520384</v>
      </c>
      <c r="J57" s="323">
        <v>0.15664682793525375</v>
      </c>
      <c r="K57" s="1167"/>
    </row>
    <row r="58" spans="2:11">
      <c r="B58" s="249" t="s">
        <v>64</v>
      </c>
      <c r="C58" s="1137">
        <v>-42000</v>
      </c>
      <c r="D58" s="1138">
        <v>-93888</v>
      </c>
      <c r="E58" s="1139">
        <v>-46850</v>
      </c>
      <c r="F58" s="250">
        <v>-0.50100119291070211</v>
      </c>
      <c r="G58" s="251">
        <v>0.11547619047619051</v>
      </c>
      <c r="H58" s="1138">
        <v>-126290</v>
      </c>
      <c r="I58" s="1139">
        <v>-140738</v>
      </c>
      <c r="J58" s="323">
        <v>0.11440335735212614</v>
      </c>
      <c r="K58" s="1167"/>
    </row>
    <row r="59" spans="2:11" ht="14.5" thickBot="1">
      <c r="B59" s="1169" t="s">
        <v>403</v>
      </c>
      <c r="C59" s="1157">
        <v>1302328</v>
      </c>
      <c r="D59" s="1158">
        <v>3142685</v>
      </c>
      <c r="E59" s="1159">
        <v>1236961</v>
      </c>
      <c r="F59" s="1170">
        <v>-0.60639994145133858</v>
      </c>
      <c r="G59" s="1171">
        <v>-5.0192424642639955E-2</v>
      </c>
      <c r="H59" s="1158">
        <v>3781890</v>
      </c>
      <c r="I59" s="1159">
        <v>4379646</v>
      </c>
      <c r="J59" s="324">
        <v>0.15805747919690938</v>
      </c>
      <c r="K59" s="1168"/>
    </row>
    <row r="60" spans="2:11" ht="14.5" thickBot="1">
      <c r="B60" s="263"/>
      <c r="C60" s="152"/>
      <c r="D60" s="152"/>
      <c r="E60" s="152"/>
      <c r="F60" s="270"/>
      <c r="G60" s="270"/>
      <c r="H60" s="263"/>
      <c r="I60" s="270"/>
      <c r="J60" s="270"/>
      <c r="K60" s="152"/>
    </row>
    <row r="61" spans="2:11" ht="14.5" thickBot="1">
      <c r="B61" s="271" t="s">
        <v>435</v>
      </c>
      <c r="C61" s="1174">
        <v>1.0336149820912648</v>
      </c>
      <c r="D61" s="1175">
        <v>1.0171685798830215</v>
      </c>
      <c r="E61" s="1176">
        <v>1.0216814401404608</v>
      </c>
      <c r="F61" s="272" t="s">
        <v>870</v>
      </c>
      <c r="G61" s="273" t="s">
        <v>871</v>
      </c>
      <c r="H61" s="1174">
        <v>1.0336149820912648</v>
      </c>
      <c r="I61" s="1176">
        <v>1.0216814401404608</v>
      </c>
      <c r="J61" s="327" t="s">
        <v>871</v>
      </c>
      <c r="K61" s="1172"/>
    </row>
    <row r="62" spans="2:11">
      <c r="B62" s="1173"/>
      <c r="C62" s="1173"/>
      <c r="D62" s="1173"/>
      <c r="E62" s="1173"/>
      <c r="F62" s="1173"/>
      <c r="G62" s="1173"/>
      <c r="H62" s="1173"/>
      <c r="I62" s="1173"/>
      <c r="J62" s="1173"/>
      <c r="K62" s="1121"/>
    </row>
    <row r="63" spans="2:11">
      <c r="B63" s="261"/>
      <c r="C63" s="1173"/>
      <c r="D63" s="1173"/>
      <c r="E63" s="1173"/>
      <c r="F63" s="1173"/>
      <c r="G63" s="1173"/>
      <c r="H63" s="1173"/>
      <c r="I63" s="1173"/>
      <c r="J63" s="1173"/>
      <c r="K63" s="1121"/>
    </row>
    <row r="64" spans="2:11" ht="14.5">
      <c r="B64"/>
      <c r="C64"/>
      <c r="D64"/>
      <c r="E64"/>
      <c r="F64"/>
      <c r="G64"/>
      <c r="H64"/>
      <c r="I64"/>
      <c r="J64"/>
    </row>
  </sheetData>
  <mergeCells count="8">
    <mergeCell ref="C39:E39"/>
    <mergeCell ref="F39:G39"/>
    <mergeCell ref="H39:I39"/>
    <mergeCell ref="B3:G3"/>
    <mergeCell ref="B4:G4"/>
    <mergeCell ref="B5:G5"/>
    <mergeCell ref="C7:E7"/>
    <mergeCell ref="F7:G7"/>
  </mergeCells>
  <hyperlinks>
    <hyperlink ref="A1" location="Índice!A1" display="Volver al índice" xr:uid="{D89EA5E0-CD8A-4B02-A484-D6D5B6A5533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A1:AK68"/>
  <sheetViews>
    <sheetView showGridLines="0" tabSelected="1" topLeftCell="U9" zoomScale="91" zoomScaleNormal="110" workbookViewId="0">
      <selection activeCell="Z13" sqref="Z13:AD14"/>
    </sheetView>
  </sheetViews>
  <sheetFormatPr baseColWidth="10" defaultColWidth="11.453125" defaultRowHeight="14"/>
  <cols>
    <col min="1" max="1" width="11.453125" style="46"/>
    <col min="2" max="2" width="4.36328125" style="46" customWidth="1"/>
    <col min="3" max="3" width="35.453125" style="46" customWidth="1"/>
    <col min="4" max="4" width="16.453125" style="46" customWidth="1"/>
    <col min="5" max="7" width="10.90625" style="46" bestFit="1" customWidth="1"/>
    <col min="8" max="8" width="9" style="46" bestFit="1" customWidth="1"/>
    <col min="9" max="9" width="7.54296875" style="46" bestFit="1" customWidth="1"/>
    <col min="10" max="11" width="11.453125" style="46"/>
    <col min="12" max="12" width="3" style="46" customWidth="1"/>
    <col min="13" max="13" width="10.453125" style="46" customWidth="1"/>
    <col min="14" max="14" width="42.08984375" style="46" customWidth="1"/>
    <col min="15" max="17" width="10" style="46" bestFit="1" customWidth="1"/>
    <col min="18" max="19" width="11.54296875" style="46" bestFit="1" customWidth="1"/>
    <col min="20" max="21" width="10.54296875" style="46" bestFit="1" customWidth="1"/>
    <col min="22" max="22" width="12.90625" style="46" bestFit="1" customWidth="1"/>
    <col min="23" max="23" width="11.453125" style="46"/>
    <col min="24" max="24" width="3.1796875" style="46" customWidth="1"/>
    <col min="25" max="25" width="44.1796875" style="46" bestFit="1" customWidth="1"/>
    <col min="26" max="28" width="7.1796875" style="46" bestFit="1" customWidth="1"/>
    <col min="29" max="30" width="6.81640625" style="46" bestFit="1" customWidth="1"/>
    <col min="31" max="31" width="3.08984375" style="46" customWidth="1"/>
    <col min="32" max="16384" width="11.453125" style="46"/>
  </cols>
  <sheetData>
    <row r="1" spans="1:33" ht="14.5">
      <c r="A1" s="608" t="s">
        <v>54</v>
      </c>
      <c r="B1" s="74"/>
      <c r="C1" s="74"/>
      <c r="D1" s="74"/>
      <c r="E1" s="74"/>
      <c r="F1" s="74"/>
      <c r="G1" s="74"/>
      <c r="H1" s="74"/>
      <c r="I1" s="74"/>
      <c r="J1" s="74"/>
    </row>
    <row r="2" spans="1:33">
      <c r="B2" s="1212"/>
      <c r="C2" s="1212"/>
      <c r="D2" s="1212"/>
      <c r="E2" s="1212"/>
      <c r="F2" s="1212"/>
      <c r="G2" s="1212"/>
      <c r="H2" s="1212"/>
      <c r="I2" s="1212"/>
      <c r="J2" s="74"/>
      <c r="K2" s="127"/>
      <c r="L2" s="74"/>
      <c r="M2" s="74"/>
      <c r="N2" s="74"/>
      <c r="O2" s="1440"/>
      <c r="P2" s="1440"/>
      <c r="Q2" s="1440"/>
      <c r="R2" s="1440"/>
      <c r="S2" s="1440"/>
      <c r="T2" s="1440"/>
      <c r="U2" s="1440"/>
      <c r="V2" s="1440"/>
      <c r="W2" s="74"/>
      <c r="X2" s="74"/>
      <c r="Y2" s="2126"/>
      <c r="Z2" s="2126"/>
      <c r="AA2" s="2126"/>
      <c r="AB2" s="2126"/>
      <c r="AC2" s="2126"/>
      <c r="AD2" s="2126"/>
      <c r="AE2" s="74"/>
      <c r="AF2" s="74"/>
      <c r="AG2" s="74"/>
    </row>
    <row r="3" spans="1:33">
      <c r="B3" s="1212"/>
      <c r="C3" s="2123" t="s">
        <v>777</v>
      </c>
      <c r="D3" s="2118"/>
      <c r="E3" s="2118"/>
      <c r="F3" s="2118"/>
      <c r="G3" s="2118"/>
      <c r="H3" s="2118"/>
      <c r="I3" s="2118"/>
      <c r="J3" s="74"/>
      <c r="K3" s="127"/>
      <c r="L3" s="2124" t="s">
        <v>780</v>
      </c>
      <c r="M3" s="2039"/>
      <c r="N3" s="2039"/>
      <c r="O3" s="2039"/>
      <c r="P3" s="2039"/>
      <c r="Q3" s="2039"/>
      <c r="R3" s="2039"/>
      <c r="S3" s="2039"/>
      <c r="T3" s="2039"/>
      <c r="U3" s="2039"/>
      <c r="V3" s="2039"/>
      <c r="W3" s="74"/>
      <c r="X3" s="74"/>
      <c r="Y3" s="2125" t="s">
        <v>781</v>
      </c>
      <c r="Z3" s="2126"/>
      <c r="AA3" s="2126"/>
      <c r="AB3" s="2126"/>
      <c r="AC3" s="2126"/>
      <c r="AD3" s="2126"/>
      <c r="AE3" s="74"/>
      <c r="AF3" s="74"/>
      <c r="AG3" s="74"/>
    </row>
    <row r="4" spans="1:33">
      <c r="B4" s="1212"/>
      <c r="C4" s="2118"/>
      <c r="D4" s="2118"/>
      <c r="E4" s="2118"/>
      <c r="F4" s="2118"/>
      <c r="G4" s="2118"/>
      <c r="H4" s="2118"/>
      <c r="I4" s="2118"/>
      <c r="J4" s="74"/>
      <c r="K4" s="127"/>
      <c r="L4" s="2039"/>
      <c r="M4" s="2039"/>
      <c r="N4" s="2039"/>
      <c r="O4" s="2039"/>
      <c r="P4" s="2039"/>
      <c r="Q4" s="2039"/>
      <c r="R4" s="2039"/>
      <c r="S4" s="2039"/>
      <c r="T4" s="2039"/>
      <c r="U4" s="2039"/>
      <c r="V4" s="2039"/>
      <c r="W4" s="74"/>
      <c r="X4" s="74"/>
      <c r="Y4" s="2126"/>
      <c r="Z4" s="2126"/>
      <c r="AA4" s="2126"/>
      <c r="AB4" s="2126"/>
      <c r="AC4" s="2126"/>
      <c r="AD4" s="2126"/>
      <c r="AE4" s="74"/>
      <c r="AF4" s="74"/>
      <c r="AG4" s="74"/>
    </row>
    <row r="5" spans="1:33">
      <c r="B5" s="1212"/>
      <c r="C5" s="2118"/>
      <c r="D5" s="2118"/>
      <c r="E5" s="2118"/>
      <c r="F5" s="2118"/>
      <c r="G5" s="2118"/>
      <c r="H5" s="2118"/>
      <c r="I5" s="2118"/>
      <c r="J5" s="74"/>
      <c r="K5" s="127"/>
      <c r="L5" s="2039"/>
      <c r="M5" s="2039"/>
      <c r="N5" s="2039"/>
      <c r="O5" s="2039"/>
      <c r="P5" s="2039"/>
      <c r="Q5" s="2039"/>
      <c r="R5" s="2039"/>
      <c r="S5" s="2039"/>
      <c r="T5" s="2039"/>
      <c r="U5" s="2039"/>
      <c r="V5" s="2039"/>
      <c r="W5" s="74"/>
      <c r="X5" s="74"/>
      <c r="Y5" s="2126"/>
      <c r="Z5" s="2126"/>
      <c r="AA5" s="2126"/>
      <c r="AB5" s="2126"/>
      <c r="AC5" s="2126"/>
      <c r="AD5" s="2126"/>
      <c r="AE5" s="74"/>
      <c r="AF5" s="74"/>
      <c r="AG5" s="74"/>
    </row>
    <row r="6" spans="1:33" ht="15" customHeight="1" thickBot="1">
      <c r="B6" s="2130"/>
      <c r="C6" s="2130"/>
      <c r="D6" s="2130"/>
      <c r="E6" s="1110"/>
      <c r="F6" s="1110"/>
      <c r="G6" s="1110"/>
      <c r="H6" s="1110"/>
      <c r="I6" s="1110"/>
      <c r="J6" s="74"/>
      <c r="K6" s="127"/>
      <c r="L6" s="2130"/>
      <c r="M6" s="2130"/>
      <c r="N6" s="2130"/>
      <c r="O6" s="2130"/>
      <c r="P6" s="2130"/>
      <c r="Q6" s="2130"/>
      <c r="R6" s="2130"/>
      <c r="S6" s="2130"/>
      <c r="T6" s="74"/>
      <c r="U6" s="74"/>
      <c r="V6" s="74"/>
      <c r="W6" s="74"/>
      <c r="X6" s="74"/>
      <c r="Y6" s="74"/>
      <c r="Z6" s="74"/>
      <c r="AA6" s="74"/>
      <c r="AB6" s="74"/>
      <c r="AC6" s="74"/>
      <c r="AD6" s="74"/>
      <c r="AE6" s="74"/>
      <c r="AF6" s="74"/>
      <c r="AG6" s="74"/>
    </row>
    <row r="7" spans="1:33">
      <c r="B7" s="1218"/>
      <c r="C7" s="1219"/>
      <c r="D7" s="1220"/>
      <c r="E7" s="1903" t="s">
        <v>125</v>
      </c>
      <c r="F7" s="1921"/>
      <c r="G7" s="1907"/>
      <c r="H7" s="2131" t="s">
        <v>51</v>
      </c>
      <c r="I7" s="2132"/>
      <c r="J7" s="74"/>
      <c r="K7" s="127"/>
      <c r="L7" s="1501"/>
      <c r="M7" s="1502"/>
      <c r="N7" s="1503"/>
      <c r="O7" s="1975" t="s">
        <v>50</v>
      </c>
      <c r="P7" s="1987"/>
      <c r="Q7" s="1986"/>
      <c r="R7" s="1975" t="s">
        <v>51</v>
      </c>
      <c r="S7" s="1986"/>
      <c r="T7" s="2133" t="s">
        <v>52</v>
      </c>
      <c r="U7" s="2134"/>
      <c r="V7" s="307" t="s">
        <v>191</v>
      </c>
      <c r="W7" s="74"/>
      <c r="X7" s="74"/>
      <c r="Y7" s="1569"/>
      <c r="Z7" s="2127" t="s">
        <v>50</v>
      </c>
      <c r="AA7" s="2128"/>
      <c r="AB7" s="2129"/>
      <c r="AC7" s="2127" t="s">
        <v>475</v>
      </c>
      <c r="AD7" s="2129"/>
      <c r="AE7" s="74"/>
      <c r="AF7" s="74"/>
      <c r="AG7" s="74"/>
    </row>
    <row r="8" spans="1:33" ht="14.5" thickBot="1">
      <c r="B8" s="2135"/>
      <c r="C8" s="2136"/>
      <c r="D8" s="2137"/>
      <c r="E8" s="500" t="s">
        <v>794</v>
      </c>
      <c r="F8" s="635" t="s">
        <v>637</v>
      </c>
      <c r="G8" s="395" t="s">
        <v>795</v>
      </c>
      <c r="H8" s="1221" t="s">
        <v>55</v>
      </c>
      <c r="I8" s="1222" t="s">
        <v>56</v>
      </c>
      <c r="J8" s="74"/>
      <c r="K8" s="1519"/>
      <c r="L8" s="1504"/>
      <c r="M8" s="1505"/>
      <c r="N8" s="1506"/>
      <c r="O8" s="676" t="s">
        <v>789</v>
      </c>
      <c r="P8" s="1507" t="s">
        <v>636</v>
      </c>
      <c r="Q8" s="677" t="s">
        <v>790</v>
      </c>
      <c r="R8" s="676" t="s">
        <v>55</v>
      </c>
      <c r="S8" s="677" t="s">
        <v>56</v>
      </c>
      <c r="T8" s="308" t="s">
        <v>794</v>
      </c>
      <c r="U8" s="309" t="s">
        <v>795</v>
      </c>
      <c r="V8" s="310" t="s">
        <v>797</v>
      </c>
      <c r="W8" s="74"/>
      <c r="X8" s="74"/>
      <c r="Y8" s="1570"/>
      <c r="Z8" s="1520" t="s">
        <v>789</v>
      </c>
      <c r="AA8" s="1521" t="s">
        <v>636</v>
      </c>
      <c r="AB8" s="1522" t="s">
        <v>790</v>
      </c>
      <c r="AC8" s="1549" t="s">
        <v>794</v>
      </c>
      <c r="AD8" s="1550" t="s">
        <v>795</v>
      </c>
      <c r="AE8" s="74"/>
      <c r="AF8" s="74"/>
      <c r="AG8" s="74"/>
    </row>
    <row r="9" spans="1:33">
      <c r="B9" s="2093" t="s">
        <v>372</v>
      </c>
      <c r="C9" s="2094"/>
      <c r="D9" s="2095"/>
      <c r="E9" s="346"/>
      <c r="F9" s="347"/>
      <c r="G9" s="1177"/>
      <c r="H9" s="1223"/>
      <c r="I9" s="1224"/>
      <c r="J9" s="74"/>
      <c r="K9" s="1441"/>
      <c r="L9" s="2093" t="s">
        <v>373</v>
      </c>
      <c r="M9" s="2094"/>
      <c r="N9" s="2095"/>
      <c r="O9" s="1240"/>
      <c r="P9" s="1241"/>
      <c r="Q9" s="1242"/>
      <c r="R9" s="1508"/>
      <c r="S9" s="1509"/>
      <c r="T9" s="1240"/>
      <c r="U9" s="1241"/>
      <c r="V9" s="312"/>
      <c r="W9" s="74"/>
      <c r="X9" s="74"/>
      <c r="Y9" s="1523" t="s">
        <v>71</v>
      </c>
      <c r="Z9" s="1524"/>
      <c r="AA9" s="1525"/>
      <c r="AB9" s="1526"/>
      <c r="AC9" s="1564"/>
      <c r="AD9" s="1527"/>
      <c r="AE9" s="74"/>
      <c r="AF9" s="74"/>
      <c r="AG9" s="74"/>
    </row>
    <row r="10" spans="1:33">
      <c r="B10" s="2090" t="s">
        <v>374</v>
      </c>
      <c r="C10" s="2091"/>
      <c r="D10" s="1225"/>
      <c r="E10" s="73"/>
      <c r="F10" s="65"/>
      <c r="G10" s="311"/>
      <c r="H10" s="1073"/>
      <c r="I10" s="1226"/>
      <c r="J10" s="74"/>
      <c r="K10" s="1441"/>
      <c r="L10" s="1433"/>
      <c r="M10" s="2085" t="s">
        <v>375</v>
      </c>
      <c r="N10" s="2086"/>
      <c r="O10" s="1243">
        <v>2772379</v>
      </c>
      <c r="P10" s="1211">
        <v>3323237</v>
      </c>
      <c r="Q10" s="1244">
        <v>3450119</v>
      </c>
      <c r="R10" s="480">
        <v>3.8180244141480128E-2</v>
      </c>
      <c r="S10" s="481">
        <v>0.24446152564277829</v>
      </c>
      <c r="T10" s="1243">
        <v>7233399</v>
      </c>
      <c r="U10" s="1211">
        <v>9978865</v>
      </c>
      <c r="V10" s="313">
        <v>0.3795540657994948</v>
      </c>
      <c r="W10" s="74"/>
      <c r="X10" s="74"/>
      <c r="Y10" s="1528"/>
      <c r="Z10" s="1560"/>
      <c r="AA10" s="1551"/>
      <c r="AB10" s="1556"/>
      <c r="AC10" s="1560"/>
      <c r="AD10" s="1556"/>
      <c r="AE10" s="74"/>
      <c r="AF10" s="74"/>
      <c r="AG10" s="74"/>
    </row>
    <row r="11" spans="1:33" ht="14.5">
      <c r="B11" s="1227"/>
      <c r="C11" s="2100" t="s">
        <v>376</v>
      </c>
      <c r="D11" s="2101"/>
      <c r="E11" s="1178">
        <v>4880450</v>
      </c>
      <c r="F11" s="1179">
        <v>4634064</v>
      </c>
      <c r="G11" s="1180">
        <v>5281567</v>
      </c>
      <c r="H11" s="1181">
        <v>0.13972681430381617</v>
      </c>
      <c r="I11" s="356">
        <v>8.2188527697240943E-2</v>
      </c>
      <c r="J11" s="74"/>
      <c r="K11" s="1441"/>
      <c r="L11" s="1435"/>
      <c r="M11" s="2096" t="s">
        <v>864</v>
      </c>
      <c r="N11" s="2097"/>
      <c r="O11" s="1243">
        <v>-661526</v>
      </c>
      <c r="P11" s="1211">
        <v>-912744</v>
      </c>
      <c r="Q11" s="1244">
        <v>-1002366</v>
      </c>
      <c r="R11" s="480">
        <v>9.8189634771633671E-2</v>
      </c>
      <c r="S11" s="481">
        <v>0.51523296136508623</v>
      </c>
      <c r="T11" s="1243">
        <v>-1557528</v>
      </c>
      <c r="U11" s="1211">
        <v>-2732166</v>
      </c>
      <c r="V11" s="313">
        <v>0.75416814336564097</v>
      </c>
      <c r="W11" s="74"/>
      <c r="X11" s="74"/>
      <c r="Y11" s="1528" t="s">
        <v>926</v>
      </c>
      <c r="Z11" s="1529">
        <v>2.8062856130944835E-2</v>
      </c>
      <c r="AA11" s="1552">
        <v>2.7982586986503855E-2</v>
      </c>
      <c r="AB11" s="1198">
        <v>2.4596101021129954E-2</v>
      </c>
      <c r="AC11" s="1565">
        <v>2.6121884840220086E-2</v>
      </c>
      <c r="AD11" s="1530">
        <v>2.6888410994574358E-2</v>
      </c>
      <c r="AE11" s="74"/>
      <c r="AF11" s="74"/>
      <c r="AG11" s="74"/>
    </row>
    <row r="12" spans="1:33" ht="14.5">
      <c r="B12" s="1227"/>
      <c r="C12" s="2100" t="s">
        <v>378</v>
      </c>
      <c r="D12" s="2101"/>
      <c r="E12" s="1178">
        <v>27042976</v>
      </c>
      <c r="F12" s="1179">
        <v>24308715</v>
      </c>
      <c r="G12" s="1180">
        <v>23133255</v>
      </c>
      <c r="H12" s="1181">
        <v>-4.8355497195141761E-2</v>
      </c>
      <c r="I12" s="356">
        <v>-0.14457436193413031</v>
      </c>
      <c r="J12" s="74"/>
      <c r="K12" s="1441"/>
      <c r="L12" s="1433"/>
      <c r="M12" s="2098" t="s">
        <v>379</v>
      </c>
      <c r="N12" s="2099"/>
      <c r="O12" s="1245">
        <v>2110853</v>
      </c>
      <c r="P12" s="1213">
        <v>2410493</v>
      </c>
      <c r="Q12" s="1246">
        <v>2447753</v>
      </c>
      <c r="R12" s="1510">
        <v>1.5457418876553469E-2</v>
      </c>
      <c r="S12" s="1511">
        <v>0.15960372418164601</v>
      </c>
      <c r="T12" s="1245">
        <v>5675871</v>
      </c>
      <c r="U12" s="1213">
        <v>7246699</v>
      </c>
      <c r="V12" s="314">
        <v>0.27675540899361523</v>
      </c>
      <c r="W12" s="74"/>
      <c r="X12" s="74"/>
      <c r="Y12" s="1528" t="s">
        <v>927</v>
      </c>
      <c r="Z12" s="1529">
        <v>0.23955983876687115</v>
      </c>
      <c r="AA12" s="1552">
        <v>0.2228974844783656</v>
      </c>
      <c r="AB12" s="1198">
        <v>0.18617047526408911</v>
      </c>
      <c r="AC12" s="1565">
        <v>0.22299064968335461</v>
      </c>
      <c r="AD12" s="1530">
        <v>0.20352121052258135</v>
      </c>
      <c r="AE12" s="74"/>
      <c r="AF12" s="74"/>
      <c r="AG12" s="74"/>
    </row>
    <row r="13" spans="1:33" ht="14.5">
      <c r="B13" s="2113" t="s">
        <v>380</v>
      </c>
      <c r="C13" s="2114"/>
      <c r="D13" s="2115"/>
      <c r="E13" s="1182">
        <v>31923426</v>
      </c>
      <c r="F13" s="1183">
        <v>28942779</v>
      </c>
      <c r="G13" s="1184">
        <v>28414822</v>
      </c>
      <c r="H13" s="1185">
        <v>-1.8241406604389998E-2</v>
      </c>
      <c r="I13" s="358">
        <v>-0.1099068752833734</v>
      </c>
      <c r="J13" s="74"/>
      <c r="K13" s="1441"/>
      <c r="L13" s="2090"/>
      <c r="M13" s="2091"/>
      <c r="N13" s="2092"/>
      <c r="O13" s="1243"/>
      <c r="P13" s="1211"/>
      <c r="Q13" s="1244"/>
      <c r="R13" s="1510"/>
      <c r="S13" s="1511"/>
      <c r="T13" s="1243"/>
      <c r="U13" s="1211"/>
      <c r="V13" s="313"/>
      <c r="W13" s="74"/>
      <c r="X13" s="74"/>
      <c r="Y13" s="1528" t="s">
        <v>928</v>
      </c>
      <c r="Z13" s="2181">
        <v>4.8269460630991017E-2</v>
      </c>
      <c r="AA13" s="2182">
        <v>5.6731967692880456E-2</v>
      </c>
      <c r="AB13" s="2183">
        <v>5.7684305711551712E-2</v>
      </c>
      <c r="AC13" s="2184">
        <v>4.3263905126045187E-2</v>
      </c>
      <c r="AD13" s="2185">
        <v>5.6925787380725103E-2</v>
      </c>
      <c r="AE13" s="74"/>
      <c r="AF13" s="74"/>
      <c r="AG13" s="74"/>
    </row>
    <row r="14" spans="1:33" ht="14.5">
      <c r="B14" s="2089"/>
      <c r="C14" s="2085"/>
      <c r="D14" s="1225"/>
      <c r="E14" s="1186"/>
      <c r="F14" s="1187"/>
      <c r="G14" s="1188"/>
      <c r="H14" s="1181"/>
      <c r="I14" s="356"/>
      <c r="J14" s="74"/>
      <c r="K14" s="1441"/>
      <c r="L14" s="2089" t="s">
        <v>58</v>
      </c>
      <c r="M14" s="2085"/>
      <c r="N14" s="2086"/>
      <c r="O14" s="1243">
        <v>-412876</v>
      </c>
      <c r="P14" s="1211">
        <v>-657546</v>
      </c>
      <c r="Q14" s="1244">
        <v>-733594</v>
      </c>
      <c r="R14" s="480">
        <v>0.11565426601332834</v>
      </c>
      <c r="S14" s="481">
        <v>0.77679012584892315</v>
      </c>
      <c r="T14" s="1243">
        <v>-884083</v>
      </c>
      <c r="U14" s="1211">
        <v>-1923332</v>
      </c>
      <c r="V14" s="313">
        <v>1.1755106703782336</v>
      </c>
      <c r="W14" s="74"/>
      <c r="X14" s="74"/>
      <c r="Y14" s="1531" t="s">
        <v>936</v>
      </c>
      <c r="Z14" s="2181">
        <v>4.0052584790241624E-2</v>
      </c>
      <c r="AA14" s="2182">
        <v>4.2524716634413137E-2</v>
      </c>
      <c r="AB14" s="2183">
        <v>4.1794470004277329E-2</v>
      </c>
      <c r="AC14" s="2184">
        <v>3.7750939985392244E-2</v>
      </c>
      <c r="AD14" s="2185">
        <v>4.3079120089906893E-2</v>
      </c>
      <c r="AE14" s="74"/>
      <c r="AF14" s="74"/>
      <c r="AG14" s="74"/>
    </row>
    <row r="15" spans="1:33" ht="14.5">
      <c r="B15" s="1228" t="s">
        <v>179</v>
      </c>
      <c r="C15" s="1229"/>
      <c r="D15" s="1230"/>
      <c r="E15" s="1186">
        <v>308959</v>
      </c>
      <c r="F15" s="1187">
        <v>537814</v>
      </c>
      <c r="G15" s="1188">
        <v>207284</v>
      </c>
      <c r="H15" s="1185">
        <v>-0.61458050552793342</v>
      </c>
      <c r="I15" s="358">
        <v>-0.32908897297052364</v>
      </c>
      <c r="J15" s="74"/>
      <c r="K15" s="1441"/>
      <c r="L15" s="2089" t="s">
        <v>242</v>
      </c>
      <c r="M15" s="2085"/>
      <c r="N15" s="2086"/>
      <c r="O15" s="1243">
        <v>53547</v>
      </c>
      <c r="P15" s="1211">
        <v>53892</v>
      </c>
      <c r="Q15" s="1244">
        <v>59331</v>
      </c>
      <c r="R15" s="480">
        <v>0.10092407036294812</v>
      </c>
      <c r="S15" s="481">
        <v>0.10801725586867611</v>
      </c>
      <c r="T15" s="1243">
        <v>160827</v>
      </c>
      <c r="U15" s="1211">
        <v>160640</v>
      </c>
      <c r="V15" s="313">
        <v>-1.1627400871744172E-3</v>
      </c>
      <c r="W15" s="74"/>
      <c r="X15" s="74"/>
      <c r="Y15" s="1531" t="s">
        <v>929</v>
      </c>
      <c r="Z15" s="1529">
        <v>1.6888789829470105E-2</v>
      </c>
      <c r="AA15" s="1552">
        <v>2.4396623955477172E-2</v>
      </c>
      <c r="AB15" s="1198">
        <v>2.6709275944031163E-2</v>
      </c>
      <c r="AC15" s="1565">
        <v>1.3254587648112048E-2</v>
      </c>
      <c r="AD15" s="1530">
        <v>2.4267308753788488E-2</v>
      </c>
      <c r="AE15" s="74"/>
      <c r="AF15" s="74"/>
      <c r="AG15" s="74"/>
    </row>
    <row r="16" spans="1:33">
      <c r="B16" s="2090"/>
      <c r="C16" s="2091"/>
      <c r="D16" s="1230"/>
      <c r="E16" s="1189"/>
      <c r="F16" s="1190"/>
      <c r="G16" s="1191"/>
      <c r="H16" s="1185"/>
      <c r="I16" s="358"/>
      <c r="J16" s="74"/>
      <c r="K16" s="1441"/>
      <c r="L16" s="2105" t="s">
        <v>243</v>
      </c>
      <c r="M16" s="2106"/>
      <c r="N16" s="2107"/>
      <c r="O16" s="1245">
        <v>-359329</v>
      </c>
      <c r="P16" s="1213">
        <v>-603654</v>
      </c>
      <c r="Q16" s="1246">
        <v>-674263</v>
      </c>
      <c r="R16" s="1510">
        <v>0.11696932348663307</v>
      </c>
      <c r="S16" s="1511">
        <v>0.87645027259141339</v>
      </c>
      <c r="T16" s="1245">
        <v>-723256</v>
      </c>
      <c r="U16" s="1213">
        <v>-1762692</v>
      </c>
      <c r="V16" s="315">
        <v>1.4371619454245799</v>
      </c>
      <c r="W16" s="74"/>
      <c r="X16" s="74"/>
      <c r="Y16" s="1532"/>
      <c r="Z16" s="1533"/>
      <c r="AA16" s="1553"/>
      <c r="AB16" s="1534"/>
      <c r="AC16" s="1566"/>
      <c r="AD16" s="1535"/>
      <c r="AE16" s="74"/>
      <c r="AF16" s="74"/>
      <c r="AG16" s="74"/>
    </row>
    <row r="17" spans="2:35">
      <c r="B17" s="1228" t="s">
        <v>436</v>
      </c>
      <c r="C17" s="1229"/>
      <c r="D17" s="1230"/>
      <c r="E17" s="1189">
        <v>307513</v>
      </c>
      <c r="F17" s="1190">
        <v>221253</v>
      </c>
      <c r="G17" s="1191">
        <v>1229265</v>
      </c>
      <c r="H17" s="1185">
        <v>4.5559246654282655</v>
      </c>
      <c r="I17" s="358">
        <v>2.9974407586020755</v>
      </c>
      <c r="J17" s="74"/>
      <c r="K17" s="1441"/>
      <c r="L17" s="2105"/>
      <c r="M17" s="2106"/>
      <c r="N17" s="2107"/>
      <c r="O17" s="1243"/>
      <c r="P17" s="1211"/>
      <c r="Q17" s="1244"/>
      <c r="R17" s="480"/>
      <c r="S17" s="481"/>
      <c r="T17" s="1243"/>
      <c r="U17" s="1211"/>
      <c r="V17" s="316"/>
      <c r="W17" s="74"/>
      <c r="X17" s="74"/>
      <c r="Y17" s="1536" t="s">
        <v>437</v>
      </c>
      <c r="Z17" s="1537"/>
      <c r="AA17" s="1554"/>
      <c r="AB17" s="1538"/>
      <c r="AC17" s="1567"/>
      <c r="AD17" s="1539"/>
      <c r="AE17" s="74"/>
      <c r="AF17" s="74"/>
      <c r="AG17" s="74"/>
    </row>
    <row r="18" spans="2:35" ht="31.75" customHeight="1">
      <c r="B18" s="1228" t="s">
        <v>183</v>
      </c>
      <c r="C18" s="1229"/>
      <c r="D18" s="1230"/>
      <c r="E18" s="1189">
        <v>16799789</v>
      </c>
      <c r="F18" s="1190">
        <v>15738281</v>
      </c>
      <c r="G18" s="1191">
        <v>18068208</v>
      </c>
      <c r="H18" s="1185">
        <v>0.14804202568247438</v>
      </c>
      <c r="I18" s="358">
        <v>7.5502079222542706E-2</v>
      </c>
      <c r="J18" s="74"/>
      <c r="K18" s="1441"/>
      <c r="L18" s="2051" t="s">
        <v>59</v>
      </c>
      <c r="M18" s="2052"/>
      <c r="N18" s="2053"/>
      <c r="O18" s="1245">
        <v>1751524</v>
      </c>
      <c r="P18" s="1213">
        <v>1806839</v>
      </c>
      <c r="Q18" s="1246">
        <v>1773490</v>
      </c>
      <c r="R18" s="1544">
        <v>-1.8457095513213961E-2</v>
      </c>
      <c r="S18" s="1545">
        <v>1.254107851219852E-2</v>
      </c>
      <c r="T18" s="1245">
        <v>4952615</v>
      </c>
      <c r="U18" s="1213">
        <v>5484007</v>
      </c>
      <c r="V18" s="315">
        <v>0.10729523696067633</v>
      </c>
      <c r="W18" s="74"/>
      <c r="X18" s="74"/>
      <c r="Y18" s="1528" t="s">
        <v>438</v>
      </c>
      <c r="Z18" s="1537">
        <v>4.0037906869911641E-2</v>
      </c>
      <c r="AA18" s="1554">
        <v>4.0757197154221755E-2</v>
      </c>
      <c r="AB18" s="1538">
        <v>4.372690909790309E-2</v>
      </c>
      <c r="AC18" s="1529">
        <v>4.0037906869911641E-2</v>
      </c>
      <c r="AD18" s="1198">
        <v>4.372690909790309E-2</v>
      </c>
      <c r="AE18" s="74"/>
      <c r="AF18" s="1540"/>
      <c r="AG18" s="74"/>
    </row>
    <row r="19" spans="2:35">
      <c r="B19" s="1228" t="s">
        <v>184</v>
      </c>
      <c r="C19" s="1229"/>
      <c r="D19" s="1230"/>
      <c r="E19" s="1189">
        <v>7206315</v>
      </c>
      <c r="F19" s="1190">
        <v>9467981</v>
      </c>
      <c r="G19" s="1191">
        <v>9310033</v>
      </c>
      <c r="H19" s="1185">
        <v>-1.6682331745279222E-2</v>
      </c>
      <c r="I19" s="358">
        <v>0.29192701123944764</v>
      </c>
      <c r="J19" s="74"/>
      <c r="K19" s="1441"/>
      <c r="L19" s="2089"/>
      <c r="M19" s="2085"/>
      <c r="N19" s="2086"/>
      <c r="O19" s="1243"/>
      <c r="P19" s="1211"/>
      <c r="Q19" s="1244"/>
      <c r="R19" s="480"/>
      <c r="S19" s="481"/>
      <c r="T19" s="1243"/>
      <c r="U19" s="1211"/>
      <c r="V19" s="317"/>
      <c r="W19" s="74"/>
      <c r="X19" s="74"/>
      <c r="Y19" s="1528" t="s">
        <v>146</v>
      </c>
      <c r="Z19" s="1537">
        <v>5.3403858986342485E-2</v>
      </c>
      <c r="AA19" s="1554">
        <v>5.7325542619675221E-2</v>
      </c>
      <c r="AB19" s="1538">
        <v>6.1161711499082332E-2</v>
      </c>
      <c r="AC19" s="1529">
        <v>5.3403858986342485E-2</v>
      </c>
      <c r="AD19" s="1198">
        <v>6.1161711499082332E-2</v>
      </c>
      <c r="AE19" s="74"/>
      <c r="AF19" s="74"/>
      <c r="AG19" s="74"/>
    </row>
    <row r="20" spans="2:35">
      <c r="B20" s="2089"/>
      <c r="C20" s="2085"/>
      <c r="D20" s="1225"/>
      <c r="E20" s="1186"/>
      <c r="F20" s="1187"/>
      <c r="G20" s="1188"/>
      <c r="H20" s="1181"/>
      <c r="I20" s="356"/>
      <c r="J20" s="74"/>
      <c r="K20" s="1441"/>
      <c r="L20" s="2090" t="s">
        <v>704</v>
      </c>
      <c r="M20" s="2091"/>
      <c r="N20" s="2092"/>
      <c r="O20" s="1243"/>
      <c r="P20" s="1211"/>
      <c r="Q20" s="1244"/>
      <c r="R20" s="480"/>
      <c r="S20" s="481"/>
      <c r="T20" s="1243"/>
      <c r="U20" s="1211"/>
      <c r="V20" s="313"/>
      <c r="W20" s="74"/>
      <c r="X20" s="74"/>
      <c r="Y20" s="1528" t="s">
        <v>440</v>
      </c>
      <c r="Z20" s="1537">
        <v>1.2769246574569657</v>
      </c>
      <c r="AA20" s="1554">
        <v>1.3373737854183656</v>
      </c>
      <c r="AB20" s="1538">
        <v>1.2491016045622565</v>
      </c>
      <c r="AC20" s="1529">
        <v>1.2769246574569657</v>
      </c>
      <c r="AD20" s="1198">
        <v>1.2491016045622565</v>
      </c>
      <c r="AE20" s="74"/>
      <c r="AF20" s="74"/>
      <c r="AG20" s="74"/>
    </row>
    <row r="21" spans="2:35">
      <c r="B21" s="2090" t="s">
        <v>34</v>
      </c>
      <c r="C21" s="2091"/>
      <c r="D21" s="1230"/>
      <c r="E21" s="1189">
        <v>126176601</v>
      </c>
      <c r="F21" s="1190">
        <v>117611694</v>
      </c>
      <c r="G21" s="1191">
        <v>119635051</v>
      </c>
      <c r="H21" s="1185">
        <v>1.7203705951212678E-2</v>
      </c>
      <c r="I21" s="358">
        <v>-5.1844398629822042E-2</v>
      </c>
      <c r="J21" s="74"/>
      <c r="K21" s="1441"/>
      <c r="L21" s="1435"/>
      <c r="M21" s="2085" t="s">
        <v>441</v>
      </c>
      <c r="N21" s="2086"/>
      <c r="O21" s="1243">
        <v>761968</v>
      </c>
      <c r="P21" s="1211">
        <v>723231</v>
      </c>
      <c r="Q21" s="1244">
        <v>757688</v>
      </c>
      <c r="R21" s="480">
        <v>4.7643145827543344E-2</v>
      </c>
      <c r="S21" s="481">
        <v>-5.6170337861957461E-3</v>
      </c>
      <c r="T21" s="1243">
        <v>2196473</v>
      </c>
      <c r="U21" s="1211">
        <v>2179126</v>
      </c>
      <c r="V21" s="313">
        <v>-7.8976613871420218E-3</v>
      </c>
      <c r="W21" s="74"/>
      <c r="X21" s="74"/>
      <c r="Y21" s="1528" t="s">
        <v>442</v>
      </c>
      <c r="Z21" s="1537">
        <v>0.95733513430613015</v>
      </c>
      <c r="AA21" s="1554">
        <v>0.95084328120212391</v>
      </c>
      <c r="AB21" s="1538">
        <v>0.89303178374199332</v>
      </c>
      <c r="AC21" s="1529">
        <v>0.95733513430613015</v>
      </c>
      <c r="AD21" s="1198">
        <v>0.89303178374199332</v>
      </c>
      <c r="AE21" s="74"/>
      <c r="AF21" s="74"/>
      <c r="AG21" s="74"/>
    </row>
    <row r="22" spans="2:35" ht="14.5">
      <c r="B22" s="1227"/>
      <c r="C22" s="2100" t="s">
        <v>382</v>
      </c>
      <c r="D22" s="2101"/>
      <c r="E22" s="1186">
        <v>121124754</v>
      </c>
      <c r="F22" s="1187">
        <v>112818171</v>
      </c>
      <c r="G22" s="1188">
        <v>114403780</v>
      </c>
      <c r="H22" s="1181">
        <v>1.405455332191119E-2</v>
      </c>
      <c r="I22" s="356">
        <v>-5.5488030134616451E-2</v>
      </c>
      <c r="J22" s="74"/>
      <c r="K22" s="1441"/>
      <c r="L22" s="1435"/>
      <c r="M22" s="2085" t="s">
        <v>443</v>
      </c>
      <c r="N22" s="2086"/>
      <c r="O22" s="1243">
        <v>242395</v>
      </c>
      <c r="P22" s="1211">
        <v>244314</v>
      </c>
      <c r="Q22" s="1244">
        <v>238376</v>
      </c>
      <c r="R22" s="480">
        <v>-2.4304788100559117E-2</v>
      </c>
      <c r="S22" s="481">
        <v>-1.6580375007735307E-2</v>
      </c>
      <c r="T22" s="1243">
        <v>721520</v>
      </c>
      <c r="U22" s="1211">
        <v>722237</v>
      </c>
      <c r="V22" s="313">
        <v>9.9373544738884574E-4</v>
      </c>
      <c r="W22" s="74"/>
      <c r="X22" s="74"/>
      <c r="Y22" s="1528" t="s">
        <v>937</v>
      </c>
      <c r="Z22" s="1537">
        <v>1.139130384404633E-2</v>
      </c>
      <c r="AA22" s="1554">
        <v>2.0530407461013186E-2</v>
      </c>
      <c r="AB22" s="1538">
        <v>2.254399507047479E-2</v>
      </c>
      <c r="AC22" s="1568">
        <v>7.6427905466666781E-3</v>
      </c>
      <c r="AD22" s="1548">
        <v>1.9645212505488882E-2</v>
      </c>
      <c r="AE22" s="74"/>
      <c r="AF22" s="74"/>
      <c r="AG22" s="74"/>
    </row>
    <row r="23" spans="2:35">
      <c r="B23" s="1227"/>
      <c r="C23" s="2100" t="s">
        <v>383</v>
      </c>
      <c r="D23" s="2101"/>
      <c r="E23" s="1186">
        <v>5051847</v>
      </c>
      <c r="F23" s="1187">
        <v>4793523</v>
      </c>
      <c r="G23" s="1188">
        <v>5231271</v>
      </c>
      <c r="H23" s="1181">
        <v>9.1320725904517452E-2</v>
      </c>
      <c r="I23" s="356">
        <v>3.5516515048852337E-2</v>
      </c>
      <c r="J23" s="74"/>
      <c r="K23" s="1441"/>
      <c r="L23" s="1435"/>
      <c r="M23" s="2085" t="s">
        <v>445</v>
      </c>
      <c r="N23" s="2086"/>
      <c r="O23" s="1243">
        <v>132170</v>
      </c>
      <c r="P23" s="1211">
        <v>36377</v>
      </c>
      <c r="Q23" s="1244">
        <v>54382</v>
      </c>
      <c r="R23" s="480">
        <v>0.49495560381559778</v>
      </c>
      <c r="S23" s="481">
        <v>-0.58854505561019899</v>
      </c>
      <c r="T23" s="1243">
        <v>335394</v>
      </c>
      <c r="U23" s="1211">
        <v>117757</v>
      </c>
      <c r="V23" s="313">
        <v>-0.64889950327078005</v>
      </c>
      <c r="W23" s="74"/>
      <c r="X23" s="74"/>
      <c r="Y23" s="1541"/>
      <c r="Z23" s="1537"/>
      <c r="AA23" s="1554"/>
      <c r="AB23" s="1538"/>
      <c r="AC23" s="1567"/>
      <c r="AD23" s="1539"/>
      <c r="AE23" s="74"/>
      <c r="AF23" s="74"/>
      <c r="AG23" s="74"/>
    </row>
    <row r="24" spans="2:35">
      <c r="B24" s="1227"/>
      <c r="C24" s="2100" t="s">
        <v>446</v>
      </c>
      <c r="D24" s="2101"/>
      <c r="E24" s="1186">
        <v>-6450828</v>
      </c>
      <c r="F24" s="1187">
        <v>-6410732</v>
      </c>
      <c r="G24" s="1188">
        <v>-6534389</v>
      </c>
      <c r="H24" s="1181">
        <v>1.9289060905993249E-2</v>
      </c>
      <c r="I24" s="356">
        <v>1.2953530926572476E-2</v>
      </c>
      <c r="J24" s="74"/>
      <c r="K24" s="1441"/>
      <c r="L24" s="1435"/>
      <c r="M24" s="2085" t="s">
        <v>866</v>
      </c>
      <c r="N24" s="2086"/>
      <c r="O24" s="1243">
        <v>2958</v>
      </c>
      <c r="P24" s="1211">
        <v>-1355</v>
      </c>
      <c r="Q24" s="1244">
        <v>817</v>
      </c>
      <c r="R24" s="480" t="s">
        <v>249</v>
      </c>
      <c r="S24" s="481">
        <v>-0.72379986477349556</v>
      </c>
      <c r="T24" s="1243">
        <v>16080</v>
      </c>
      <c r="U24" s="1211">
        <v>-7807</v>
      </c>
      <c r="V24" s="313">
        <v>-1.4855099502487563</v>
      </c>
      <c r="W24" s="74"/>
      <c r="X24" s="74"/>
      <c r="Y24" s="1542" t="s">
        <v>299</v>
      </c>
      <c r="Z24" s="1537"/>
      <c r="AA24" s="1555"/>
      <c r="AB24" s="1538"/>
      <c r="AC24" s="1567"/>
      <c r="AD24" s="1539"/>
      <c r="AE24" s="74"/>
      <c r="AF24" s="74"/>
      <c r="AG24" s="74"/>
    </row>
    <row r="25" spans="2:35" ht="14.5">
      <c r="B25" s="2090" t="s">
        <v>386</v>
      </c>
      <c r="C25" s="2091"/>
      <c r="D25" s="1230"/>
      <c r="E25" s="1189">
        <v>119725773</v>
      </c>
      <c r="F25" s="1190">
        <v>111200962</v>
      </c>
      <c r="G25" s="1191">
        <v>113100662</v>
      </c>
      <c r="H25" s="1185">
        <v>1.7083485302941792E-2</v>
      </c>
      <c r="I25" s="358">
        <v>-5.5335712887817357E-2</v>
      </c>
      <c r="J25" s="74"/>
      <c r="K25" s="1441"/>
      <c r="L25" s="1435"/>
      <c r="M25" s="2087" t="s">
        <v>447</v>
      </c>
      <c r="N25" s="2088"/>
      <c r="O25" s="1247">
        <v>15290</v>
      </c>
      <c r="P25" s="1211">
        <v>36271</v>
      </c>
      <c r="Q25" s="1244">
        <v>3288</v>
      </c>
      <c r="R25" s="480">
        <v>-0.90934906674753935</v>
      </c>
      <c r="S25" s="481">
        <v>-0.78495748855461089</v>
      </c>
      <c r="T25" s="1247">
        <v>-11254</v>
      </c>
      <c r="U25" s="1211">
        <v>60112</v>
      </c>
      <c r="V25" s="313" t="s">
        <v>249</v>
      </c>
      <c r="W25" s="74"/>
      <c r="X25" s="74"/>
      <c r="Y25" s="1543" t="s">
        <v>930</v>
      </c>
      <c r="Z25" s="1537">
        <v>0.38886523817787283</v>
      </c>
      <c r="AA25" s="1554">
        <v>0.37281424317777384</v>
      </c>
      <c r="AB25" s="1538">
        <v>0.39217920393710182</v>
      </c>
      <c r="AC25" s="1565">
        <v>0.40336295282708828</v>
      </c>
      <c r="AD25" s="1530">
        <v>0.377517023808837</v>
      </c>
      <c r="AE25" s="74"/>
      <c r="AF25" s="74"/>
      <c r="AG25" s="74"/>
    </row>
    <row r="26" spans="2:35">
      <c r="B26" s="2090"/>
      <c r="C26" s="2091"/>
      <c r="D26" s="1230"/>
      <c r="E26" s="1192"/>
      <c r="F26" s="1190"/>
      <c r="G26" s="1191"/>
      <c r="H26" s="1185"/>
      <c r="I26" s="358"/>
      <c r="J26" s="74"/>
      <c r="K26" s="1441"/>
      <c r="L26" s="1435"/>
      <c r="M26" s="2087" t="s">
        <v>387</v>
      </c>
      <c r="N26" s="2088"/>
      <c r="O26" s="1243">
        <v>10109</v>
      </c>
      <c r="P26" s="1211">
        <v>7961</v>
      </c>
      <c r="Q26" s="1244">
        <v>5587</v>
      </c>
      <c r="R26" s="480">
        <v>-0.29820374324833565</v>
      </c>
      <c r="S26" s="481">
        <v>-0.44732416658423185</v>
      </c>
      <c r="T26" s="1243">
        <v>7341</v>
      </c>
      <c r="U26" s="1211">
        <v>18239</v>
      </c>
      <c r="V26" s="313">
        <v>1.4845388911592425</v>
      </c>
      <c r="W26" s="74"/>
      <c r="X26" s="74"/>
      <c r="Y26" s="1562" t="s">
        <v>867</v>
      </c>
      <c r="Z26" s="1561">
        <v>0.38184230506243705</v>
      </c>
      <c r="AA26" s="1558">
        <v>0.36958492182720082</v>
      </c>
      <c r="AB26" s="1559">
        <v>0.3991865568045051</v>
      </c>
      <c r="AC26" s="1561">
        <v>0.39395984976532811</v>
      </c>
      <c r="AD26" s="1559">
        <v>0.37947577836313795</v>
      </c>
      <c r="AE26" s="74"/>
      <c r="AF26" s="74"/>
      <c r="AG26" s="74"/>
    </row>
    <row r="27" spans="2:35" ht="14.5">
      <c r="B27" s="2090" t="s">
        <v>778</v>
      </c>
      <c r="C27" s="2091"/>
      <c r="D27" s="1230"/>
      <c r="E27" s="1189">
        <v>1241975</v>
      </c>
      <c r="F27" s="1190">
        <v>1217932</v>
      </c>
      <c r="G27" s="1191">
        <v>1213395</v>
      </c>
      <c r="H27" s="1185">
        <v>-3.7251669222911898E-3</v>
      </c>
      <c r="I27" s="358">
        <v>-2.3011735340888517E-2</v>
      </c>
      <c r="J27" s="74"/>
      <c r="K27" s="1441"/>
      <c r="L27" s="1435"/>
      <c r="M27" s="2085" t="s">
        <v>233</v>
      </c>
      <c r="N27" s="2086"/>
      <c r="O27" s="1243">
        <v>36792</v>
      </c>
      <c r="P27" s="1211">
        <v>113963</v>
      </c>
      <c r="Q27" s="1244">
        <v>55726</v>
      </c>
      <c r="R27" s="480">
        <v>-0.51101673350122412</v>
      </c>
      <c r="S27" s="481">
        <v>0.51462274407479891</v>
      </c>
      <c r="T27" s="1243">
        <v>192818</v>
      </c>
      <c r="U27" s="1211">
        <v>237943</v>
      </c>
      <c r="V27" s="313">
        <v>0.12084452696325032</v>
      </c>
      <c r="W27" s="74"/>
      <c r="X27" s="74"/>
      <c r="Y27" s="1563" t="s">
        <v>938</v>
      </c>
      <c r="Z27" s="1537">
        <v>2.656584679293307E-2</v>
      </c>
      <c r="AA27" s="1554">
        <v>2.8471380220578102E-2</v>
      </c>
      <c r="AB27" s="1538">
        <v>3.0156783766363531E-2</v>
      </c>
      <c r="AC27" s="1567">
        <v>2.5123218788037107E-2</v>
      </c>
      <c r="AD27" s="1539">
        <v>2.8660333301255458E-2</v>
      </c>
      <c r="AE27" s="74"/>
      <c r="AF27" s="74"/>
      <c r="AG27" s="74"/>
    </row>
    <row r="28" spans="2:35" ht="14.4" customHeight="1" thickBot="1">
      <c r="B28" s="2090" t="s">
        <v>389</v>
      </c>
      <c r="C28" s="2091"/>
      <c r="D28" s="1230"/>
      <c r="E28" s="1189">
        <v>697119</v>
      </c>
      <c r="F28" s="1190">
        <v>226161</v>
      </c>
      <c r="G28" s="1191">
        <v>325771</v>
      </c>
      <c r="H28" s="1185">
        <v>0.44043844871573801</v>
      </c>
      <c r="I28" s="358">
        <v>-0.53268954081010556</v>
      </c>
      <c r="J28" s="74"/>
      <c r="K28" s="1441"/>
      <c r="L28" s="1433"/>
      <c r="M28" s="1438" t="s">
        <v>60</v>
      </c>
      <c r="N28" s="1436"/>
      <c r="O28" s="1245">
        <v>1201682</v>
      </c>
      <c r="P28" s="1213">
        <v>1160762</v>
      </c>
      <c r="Q28" s="1246">
        <v>1115864</v>
      </c>
      <c r="R28" s="1510">
        <v>-3.8679763810324598E-2</v>
      </c>
      <c r="S28" s="1511">
        <v>-7.1414900115005467E-2</v>
      </c>
      <c r="T28" s="1245">
        <v>3458372</v>
      </c>
      <c r="U28" s="1213">
        <v>3327607</v>
      </c>
      <c r="V28" s="314">
        <v>-3.7811143509142449E-2</v>
      </c>
      <c r="W28" s="74"/>
      <c r="X28" s="74"/>
      <c r="Y28" s="1895"/>
      <c r="Z28" s="1896"/>
      <c r="AA28" s="1897"/>
      <c r="AB28" s="1898"/>
      <c r="AC28" s="1896"/>
      <c r="AD28" s="1898"/>
    </row>
    <row r="29" spans="2:35" ht="14.4" customHeight="1">
      <c r="B29" s="2090" t="s">
        <v>448</v>
      </c>
      <c r="C29" s="2091"/>
      <c r="D29" s="1230"/>
      <c r="E29" s="1189">
        <v>2683038</v>
      </c>
      <c r="F29" s="1190">
        <v>2800043</v>
      </c>
      <c r="G29" s="1191">
        <v>2851285</v>
      </c>
      <c r="H29" s="1185">
        <v>1.8300433243346514E-2</v>
      </c>
      <c r="I29" s="358">
        <v>6.2707647077678397E-2</v>
      </c>
      <c r="J29" s="74"/>
      <c r="K29" s="1441"/>
      <c r="L29" s="2089"/>
      <c r="M29" s="2085"/>
      <c r="N29" s="2086"/>
      <c r="O29" s="1243"/>
      <c r="P29" s="1211"/>
      <c r="Q29" s="1248"/>
      <c r="R29" s="480"/>
      <c r="S29" s="481"/>
      <c r="T29" s="1243"/>
      <c r="U29" s="1211"/>
      <c r="V29" s="317"/>
      <c r="W29" s="74"/>
      <c r="X29" s="74"/>
      <c r="Y29" s="1891"/>
      <c r="Z29" s="1557"/>
      <c r="AA29" s="1557"/>
      <c r="AB29" s="1557"/>
      <c r="AC29" s="1892"/>
      <c r="AD29" s="1892"/>
    </row>
    <row r="30" spans="2:35" ht="16.5" customHeight="1">
      <c r="B30" s="2090" t="s">
        <v>719</v>
      </c>
      <c r="C30" s="2091"/>
      <c r="D30" s="1230"/>
      <c r="E30" s="1189">
        <v>6044500</v>
      </c>
      <c r="F30" s="1190">
        <v>7015286</v>
      </c>
      <c r="G30" s="1191">
        <v>7119911</v>
      </c>
      <c r="H30" s="1185">
        <v>1.4913860960194647E-2</v>
      </c>
      <c r="I30" s="358">
        <v>0.17791562577549835</v>
      </c>
      <c r="J30" s="74"/>
      <c r="K30" s="1441"/>
      <c r="L30" s="2090" t="s">
        <v>393</v>
      </c>
      <c r="M30" s="2091"/>
      <c r="N30" s="2092"/>
      <c r="O30" s="1243"/>
      <c r="P30" s="1211"/>
      <c r="Q30" s="1244"/>
      <c r="R30" s="1510"/>
      <c r="S30" s="1511"/>
      <c r="T30" s="1243"/>
      <c r="U30" s="1211"/>
      <c r="V30" s="313"/>
      <c r="W30" s="74"/>
      <c r="X30" s="74"/>
      <c r="Y30" s="1893"/>
      <c r="Z30" s="1894"/>
      <c r="AA30" s="1894"/>
      <c r="AB30" s="1894"/>
      <c r="AC30" s="1894"/>
      <c r="AD30" s="1894"/>
      <c r="AG30" s="74"/>
    </row>
    <row r="31" spans="2:35" ht="17.399999999999999" customHeight="1">
      <c r="B31" s="2089"/>
      <c r="C31" s="2085"/>
      <c r="D31" s="1225"/>
      <c r="E31" s="1186"/>
      <c r="F31" s="1187"/>
      <c r="G31" s="1188"/>
      <c r="H31" s="1181"/>
      <c r="I31" s="356"/>
      <c r="J31" s="74"/>
      <c r="K31" s="1441"/>
      <c r="L31" s="1435"/>
      <c r="M31" s="2085" t="s">
        <v>276</v>
      </c>
      <c r="N31" s="2086"/>
      <c r="O31" s="1247">
        <v>-536526</v>
      </c>
      <c r="P31" s="1211">
        <v>-563407</v>
      </c>
      <c r="Q31" s="1244">
        <v>-552835</v>
      </c>
      <c r="R31" s="480">
        <v>-1.8764410097851108E-2</v>
      </c>
      <c r="S31" s="481">
        <v>3.0397408513287334E-2</v>
      </c>
      <c r="T31" s="1247">
        <v>-1525437</v>
      </c>
      <c r="U31" s="1211">
        <v>-1662290</v>
      </c>
      <c r="V31" s="313">
        <v>8.9713963932958232E-2</v>
      </c>
      <c r="W31" s="74"/>
      <c r="X31" s="74"/>
      <c r="AG31" s="74"/>
    </row>
    <row r="32" spans="2:35" ht="14.4" customHeight="1">
      <c r="B32" s="2108" t="s">
        <v>419</v>
      </c>
      <c r="C32" s="2109"/>
      <c r="D32" s="2110"/>
      <c r="E32" s="1193">
        <v>186938407</v>
      </c>
      <c r="F32" s="1215">
        <v>177368492</v>
      </c>
      <c r="G32" s="1194">
        <v>181840636</v>
      </c>
      <c r="H32" s="1185">
        <v>2.5213858163714908E-2</v>
      </c>
      <c r="I32" s="358">
        <v>-2.7269789455304339E-2</v>
      </c>
      <c r="J32" s="74"/>
      <c r="K32" s="1441"/>
      <c r="L32" s="1435"/>
      <c r="M32" s="2085" t="s">
        <v>450</v>
      </c>
      <c r="N32" s="2086"/>
      <c r="O32" s="1247">
        <v>-571621</v>
      </c>
      <c r="P32" s="1211">
        <v>-599803</v>
      </c>
      <c r="Q32" s="1244">
        <v>-690092</v>
      </c>
      <c r="R32" s="480">
        <v>0.15053109104155865</v>
      </c>
      <c r="S32" s="481">
        <v>0.20725445706158452</v>
      </c>
      <c r="T32" s="1247">
        <v>-1610619</v>
      </c>
      <c r="U32" s="1211">
        <v>-1861675</v>
      </c>
      <c r="V32" s="313">
        <v>0.15587547396373691</v>
      </c>
      <c r="W32" s="74"/>
      <c r="X32" s="74"/>
      <c r="Y32" s="2083"/>
      <c r="Z32" s="2083"/>
      <c r="AA32" s="2083"/>
      <c r="AB32" s="2083"/>
      <c r="AC32" s="2083"/>
      <c r="AD32" s="2083"/>
      <c r="AE32" s="2083"/>
      <c r="AF32" s="2083"/>
      <c r="AG32" s="2083"/>
      <c r="AH32" s="2083"/>
      <c r="AI32" s="1547"/>
    </row>
    <row r="33" spans="2:37" ht="16.75" customHeight="1">
      <c r="B33" s="2090"/>
      <c r="C33" s="2091"/>
      <c r="D33" s="1230"/>
      <c r="E33" s="1186"/>
      <c r="F33" s="1187"/>
      <c r="G33" s="1188"/>
      <c r="H33" s="1181"/>
      <c r="I33" s="356"/>
      <c r="J33" s="74"/>
      <c r="K33" s="1441"/>
      <c r="L33" s="1435"/>
      <c r="M33" s="2085" t="s">
        <v>865</v>
      </c>
      <c r="N33" s="2086"/>
      <c r="O33" s="1247">
        <v>-113129</v>
      </c>
      <c r="P33" s="1211">
        <v>-112661</v>
      </c>
      <c r="Q33" s="1244">
        <v>-111147</v>
      </c>
      <c r="R33" s="480">
        <v>-1.3438545725672593E-2</v>
      </c>
      <c r="S33" s="481">
        <v>-1.7519822503513686E-2</v>
      </c>
      <c r="T33" s="1247">
        <v>-328812</v>
      </c>
      <c r="U33" s="1211">
        <v>-336680</v>
      </c>
      <c r="V33" s="313">
        <v>2.3928567083926378E-2</v>
      </c>
      <c r="W33" s="74"/>
      <c r="X33" s="74"/>
      <c r="Y33" s="1571" t="s">
        <v>931</v>
      </c>
      <c r="Z33" s="1571"/>
      <c r="AA33" s="1571"/>
      <c r="AB33" s="1571"/>
      <c r="AC33" s="1571"/>
      <c r="AD33" s="1571"/>
      <c r="AE33" s="1571"/>
      <c r="AF33" s="1571"/>
      <c r="AG33" s="1547"/>
      <c r="AH33" s="1547"/>
      <c r="AI33" s="1546"/>
    </row>
    <row r="34" spans="2:37">
      <c r="B34" s="2113" t="s">
        <v>396</v>
      </c>
      <c r="C34" s="2114"/>
      <c r="D34" s="2115"/>
      <c r="E34" s="1186"/>
      <c r="F34" s="1187"/>
      <c r="G34" s="1188"/>
      <c r="H34" s="1181"/>
      <c r="I34" s="356"/>
      <c r="J34" s="74"/>
      <c r="K34" s="1441"/>
      <c r="L34" s="1435"/>
      <c r="M34" s="2085" t="s">
        <v>451</v>
      </c>
      <c r="N34" s="2086"/>
      <c r="O34" s="1249">
        <v>-43590</v>
      </c>
      <c r="P34" s="1213">
        <v>-44011</v>
      </c>
      <c r="Q34" s="1246">
        <v>-68474</v>
      </c>
      <c r="R34" s="480">
        <v>0.55583831314898546</v>
      </c>
      <c r="S34" s="481">
        <v>0.57086487726542789</v>
      </c>
      <c r="T34" s="1249">
        <v>-133657</v>
      </c>
      <c r="U34" s="1213">
        <v>-152048</v>
      </c>
      <c r="V34" s="313">
        <v>0.1375984796905512</v>
      </c>
      <c r="W34" s="74"/>
      <c r="X34" s="74"/>
      <c r="Y34" s="2084" t="s">
        <v>932</v>
      </c>
      <c r="Z34" s="2084"/>
      <c r="AA34" s="2084"/>
      <c r="AB34" s="2084"/>
      <c r="AC34" s="2084"/>
      <c r="AD34" s="2084"/>
      <c r="AE34" s="2084"/>
      <c r="AF34" s="2084"/>
      <c r="AG34" s="2084"/>
      <c r="AH34" s="1547"/>
      <c r="AI34" s="1547"/>
      <c r="AJ34" s="1547"/>
      <c r="AK34" s="1547"/>
    </row>
    <row r="35" spans="2:37" ht="15" customHeight="1">
      <c r="B35" s="2111" t="s">
        <v>69</v>
      </c>
      <c r="C35" s="2098"/>
      <c r="D35" s="1230"/>
      <c r="E35" s="1195"/>
      <c r="F35" s="1196"/>
      <c r="G35" s="1197"/>
      <c r="H35" s="1231"/>
      <c r="I35" s="1198"/>
      <c r="J35" s="74"/>
      <c r="K35" s="1441"/>
      <c r="L35" s="1433"/>
      <c r="M35" s="1434" t="s">
        <v>393</v>
      </c>
      <c r="N35" s="1437"/>
      <c r="O35" s="1243">
        <v>-1264866</v>
      </c>
      <c r="P35" s="1211">
        <v>-1319882</v>
      </c>
      <c r="Q35" s="1244">
        <v>-1422548</v>
      </c>
      <c r="R35" s="1510">
        <v>7.778422616567239E-2</v>
      </c>
      <c r="S35" s="1511">
        <v>0.12466300778106139</v>
      </c>
      <c r="T35" s="1243">
        <v>-3598525</v>
      </c>
      <c r="U35" s="1211">
        <v>-4012693</v>
      </c>
      <c r="V35" s="314">
        <v>0.11509382316365734</v>
      </c>
      <c r="W35" s="74"/>
      <c r="X35" s="74"/>
      <c r="Y35" s="2083" t="s">
        <v>933</v>
      </c>
      <c r="Z35" s="2083"/>
      <c r="AA35" s="2083"/>
      <c r="AB35" s="2083"/>
      <c r="AC35" s="2083"/>
      <c r="AD35" s="2083"/>
      <c r="AE35" s="2083"/>
      <c r="AF35" s="2083"/>
      <c r="AG35" s="2083"/>
      <c r="AH35" s="2083"/>
      <c r="AI35" s="2083"/>
      <c r="AJ35" s="2083"/>
    </row>
    <row r="36" spans="2:37" ht="14.5">
      <c r="B36" s="1227"/>
      <c r="C36" s="2100" t="s">
        <v>775</v>
      </c>
      <c r="D36" s="2101"/>
      <c r="E36" s="1186">
        <v>42188122</v>
      </c>
      <c r="F36" s="1187">
        <v>36465910</v>
      </c>
      <c r="G36" s="1188">
        <v>36740398</v>
      </c>
      <c r="H36" s="1181">
        <v>7.5272494228171283E-3</v>
      </c>
      <c r="I36" s="356">
        <v>-0.12912933171094931</v>
      </c>
      <c r="J36" s="74"/>
      <c r="K36" s="1441"/>
      <c r="L36" s="2089"/>
      <c r="M36" s="2085"/>
      <c r="N36" s="2086"/>
      <c r="O36" s="1245"/>
      <c r="P36" s="1213"/>
      <c r="Q36" s="1246"/>
      <c r="R36" s="480"/>
      <c r="S36" s="481"/>
      <c r="T36" s="1245"/>
      <c r="U36" s="1213"/>
      <c r="V36" s="317"/>
      <c r="W36" s="74"/>
      <c r="X36" s="74"/>
      <c r="Y36" s="2083"/>
      <c r="Z36" s="2083"/>
      <c r="AA36" s="2083"/>
      <c r="AB36" s="2083"/>
      <c r="AC36" s="2083"/>
      <c r="AD36" s="2083"/>
      <c r="AE36" s="2083"/>
      <c r="AF36" s="2083"/>
      <c r="AG36" s="2083"/>
      <c r="AH36" s="2083"/>
      <c r="AI36" s="2083"/>
      <c r="AJ36" s="2083"/>
      <c r="AK36" s="1547"/>
    </row>
    <row r="37" spans="2:37" ht="16.25" customHeight="1">
      <c r="B37" s="1227"/>
      <c r="C37" s="2085" t="s">
        <v>776</v>
      </c>
      <c r="D37" s="2086"/>
      <c r="E37" s="1186">
        <v>82294328</v>
      </c>
      <c r="F37" s="1187">
        <v>81295129</v>
      </c>
      <c r="G37" s="1188">
        <v>85638878</v>
      </c>
      <c r="H37" s="1181">
        <v>5.3431848296839446E-2</v>
      </c>
      <c r="I37" s="356">
        <v>4.0641318560861173E-2</v>
      </c>
      <c r="J37" s="74"/>
      <c r="K37" s="1441"/>
      <c r="L37" s="2090" t="s">
        <v>402</v>
      </c>
      <c r="M37" s="2091"/>
      <c r="N37" s="2092"/>
      <c r="O37" s="1245">
        <v>1688340</v>
      </c>
      <c r="P37" s="1213">
        <v>1647719</v>
      </c>
      <c r="Q37" s="1246">
        <v>1466806</v>
      </c>
      <c r="R37" s="1510">
        <v>-0.10979602711384648</v>
      </c>
      <c r="S37" s="1511">
        <v>-0.13121409194830425</v>
      </c>
      <c r="T37" s="1245">
        <v>4812462</v>
      </c>
      <c r="U37" s="1213">
        <v>4798921</v>
      </c>
      <c r="V37" s="314">
        <v>-2.8137365032700518E-3</v>
      </c>
      <c r="W37" s="74"/>
      <c r="X37" s="74"/>
      <c r="Y37" s="2084" t="s">
        <v>934</v>
      </c>
      <c r="Z37" s="2084"/>
      <c r="AA37" s="2084"/>
      <c r="AB37" s="2084"/>
      <c r="AC37" s="2084"/>
      <c r="AD37" s="2084"/>
      <c r="AE37" s="2084"/>
      <c r="AF37" s="1546"/>
      <c r="AG37" s="1546"/>
      <c r="AH37" s="1546"/>
    </row>
    <row r="38" spans="2:37" ht="16.25" customHeight="1">
      <c r="B38" s="1227"/>
      <c r="C38" s="2091" t="s">
        <v>400</v>
      </c>
      <c r="D38" s="2092"/>
      <c r="E38" s="1189">
        <v>124482450</v>
      </c>
      <c r="F38" s="1190">
        <v>117761039</v>
      </c>
      <c r="G38" s="1191">
        <v>122379276</v>
      </c>
      <c r="H38" s="1185">
        <v>3.9217019815866339E-2</v>
      </c>
      <c r="I38" s="358">
        <v>-1.6895345488460389E-2</v>
      </c>
      <c r="J38" s="74"/>
      <c r="K38" s="1441"/>
      <c r="L38" s="2089"/>
      <c r="M38" s="2085"/>
      <c r="N38" s="2086"/>
      <c r="O38" s="1245"/>
      <c r="P38" s="1213"/>
      <c r="Q38" s="1246"/>
      <c r="R38" s="480"/>
      <c r="S38" s="481"/>
      <c r="T38" s="1245"/>
      <c r="U38" s="1213">
        <v>0</v>
      </c>
      <c r="V38" s="317"/>
      <c r="W38" s="74"/>
      <c r="X38" s="74"/>
      <c r="Y38" s="2084" t="s">
        <v>935</v>
      </c>
      <c r="Z38" s="2084"/>
      <c r="AA38" s="2084"/>
      <c r="AB38" s="2084"/>
      <c r="AC38" s="2084"/>
      <c r="AD38" s="2084"/>
      <c r="AE38" s="2084"/>
      <c r="AF38" s="2084"/>
      <c r="AG38" s="2084"/>
      <c r="AH38" s="2084"/>
    </row>
    <row r="39" spans="2:37">
      <c r="B39" s="2089"/>
      <c r="C39" s="2085"/>
      <c r="D39" s="311"/>
      <c r="E39" s="1186"/>
      <c r="F39" s="1187"/>
      <c r="G39" s="1188"/>
      <c r="H39" s="763"/>
      <c r="I39" s="486"/>
      <c r="J39" s="74"/>
      <c r="K39" s="1441"/>
      <c r="L39" s="1435"/>
      <c r="M39" s="2085" t="s">
        <v>64</v>
      </c>
      <c r="N39" s="2086"/>
      <c r="O39" s="1243">
        <v>-398244</v>
      </c>
      <c r="P39" s="1211">
        <v>-393752</v>
      </c>
      <c r="Q39" s="1244">
        <v>-362413</v>
      </c>
      <c r="R39" s="480">
        <v>-7.9590706840854147E-2</v>
      </c>
      <c r="S39" s="481">
        <v>-8.9972479183616075E-2</v>
      </c>
      <c r="T39" s="1243">
        <v>-1209863</v>
      </c>
      <c r="U39" s="1211">
        <v>-1176960</v>
      </c>
      <c r="V39" s="317">
        <v>-2.7195641159370936E-2</v>
      </c>
      <c r="W39" s="74"/>
      <c r="X39" s="74"/>
      <c r="Y39" s="2084"/>
      <c r="Z39" s="2084"/>
      <c r="AA39" s="2084"/>
      <c r="AB39" s="2084"/>
      <c r="AC39" s="2084"/>
      <c r="AD39" s="2084"/>
      <c r="AE39" s="2084"/>
      <c r="AF39" s="2084"/>
      <c r="AG39" s="2084"/>
      <c r="AH39" s="2084"/>
    </row>
    <row r="40" spans="2:37">
      <c r="B40" s="757" t="s">
        <v>401</v>
      </c>
      <c r="C40" s="1212"/>
      <c r="D40" s="1230"/>
      <c r="E40" s="1199">
        <v>13608037</v>
      </c>
      <c r="F40" s="1200">
        <v>11759891</v>
      </c>
      <c r="G40" s="1201">
        <v>9926108</v>
      </c>
      <c r="H40" s="1232">
        <v>-0.15593537389079537</v>
      </c>
      <c r="I40" s="1202">
        <v>-0.2705701784908433</v>
      </c>
      <c r="J40" s="74"/>
      <c r="K40" s="1441"/>
      <c r="L40" s="2111"/>
      <c r="M40" s="2098"/>
      <c r="N40" s="2099"/>
      <c r="O40" s="1245"/>
      <c r="P40" s="1213"/>
      <c r="Q40" s="1246"/>
      <c r="R40" s="480"/>
      <c r="S40" s="481"/>
      <c r="T40" s="1245"/>
      <c r="U40" s="1213"/>
      <c r="V40" s="317"/>
      <c r="W40" s="74"/>
      <c r="X40" s="74"/>
      <c r="Y40" s="2084"/>
      <c r="Z40" s="2084"/>
      <c r="AA40" s="2084"/>
      <c r="AB40" s="2084"/>
      <c r="AC40" s="2084"/>
      <c r="AD40" s="2084"/>
      <c r="AE40" s="2084"/>
      <c r="AF40" s="2084"/>
      <c r="AG40" s="2084"/>
      <c r="AH40" s="2084"/>
    </row>
    <row r="41" spans="2:37" ht="14.5" thickBot="1">
      <c r="B41" s="1227"/>
      <c r="C41" s="2085" t="s">
        <v>173</v>
      </c>
      <c r="D41" s="2086"/>
      <c r="E41" s="1186">
        <v>13056240</v>
      </c>
      <c r="F41" s="1187">
        <v>11222266</v>
      </c>
      <c r="G41" s="1188">
        <v>9386448</v>
      </c>
      <c r="H41" s="1181">
        <v>-0.16358710442258273</v>
      </c>
      <c r="I41" s="356">
        <v>-0.28107571551993527</v>
      </c>
      <c r="J41" s="74"/>
      <c r="K41" s="1441"/>
      <c r="L41" s="1512" t="s">
        <v>454</v>
      </c>
      <c r="M41" s="1513"/>
      <c r="N41" s="1514"/>
      <c r="O41" s="1250">
        <v>1290096</v>
      </c>
      <c r="P41" s="1214">
        <v>1253967</v>
      </c>
      <c r="Q41" s="1251">
        <v>1104393</v>
      </c>
      <c r="R41" s="1515">
        <v>-0.11928065092622055</v>
      </c>
      <c r="S41" s="1516">
        <v>-0.14394510175986902</v>
      </c>
      <c r="T41" s="1250">
        <v>3602599</v>
      </c>
      <c r="U41" s="1214">
        <v>3621961</v>
      </c>
      <c r="V41" s="318">
        <v>5.3744532766483305E-3</v>
      </c>
      <c r="W41" s="74"/>
      <c r="X41" s="74"/>
      <c r="Y41" s="74"/>
      <c r="Z41" s="74"/>
      <c r="AA41" s="74"/>
      <c r="AB41" s="74"/>
      <c r="AC41" s="74"/>
      <c r="AD41" s="74"/>
      <c r="AE41" s="74"/>
      <c r="AF41" s="74"/>
      <c r="AG41" s="74"/>
    </row>
    <row r="42" spans="2:37">
      <c r="B42" s="1227"/>
      <c r="C42" s="2085" t="s">
        <v>174</v>
      </c>
      <c r="D42" s="2086"/>
      <c r="E42" s="1186">
        <v>551797</v>
      </c>
      <c r="F42" s="1187">
        <v>537625</v>
      </c>
      <c r="G42" s="1188">
        <v>539660</v>
      </c>
      <c r="H42" s="1181">
        <v>3.7851662404091435E-3</v>
      </c>
      <c r="I42" s="356">
        <v>-2.1995407731466465E-2</v>
      </c>
      <c r="J42" s="74"/>
      <c r="K42" s="1441"/>
      <c r="L42" s="74"/>
      <c r="M42" s="74"/>
      <c r="N42" s="74"/>
      <c r="O42" s="74"/>
      <c r="P42" s="74"/>
      <c r="Q42" s="74"/>
      <c r="R42" s="74"/>
      <c r="S42" s="74"/>
      <c r="T42" s="74"/>
      <c r="U42" s="74"/>
      <c r="V42" s="74"/>
      <c r="W42" s="74"/>
      <c r="X42" s="74"/>
      <c r="Y42" s="74"/>
      <c r="Z42" s="74"/>
      <c r="AA42" s="74"/>
      <c r="AB42" s="74"/>
      <c r="AC42" s="74"/>
      <c r="AD42" s="74"/>
      <c r="AE42" s="74"/>
      <c r="AF42" s="74"/>
      <c r="AG42" s="74"/>
    </row>
    <row r="43" spans="2:37">
      <c r="B43" s="2090" t="s">
        <v>172</v>
      </c>
      <c r="C43" s="2091"/>
      <c r="D43" s="1230"/>
      <c r="E43" s="1189">
        <v>7270985</v>
      </c>
      <c r="F43" s="1190">
        <v>8670982</v>
      </c>
      <c r="G43" s="1191">
        <v>9030671</v>
      </c>
      <c r="H43" s="1185">
        <v>4.1481922116779923E-2</v>
      </c>
      <c r="I43" s="358">
        <v>0.24201480267116482</v>
      </c>
      <c r="J43" s="74"/>
      <c r="K43" s="1441"/>
      <c r="L43" s="74" t="s">
        <v>678</v>
      </c>
      <c r="M43" s="74"/>
      <c r="N43" s="74"/>
      <c r="O43" s="74"/>
      <c r="P43" s="74"/>
      <c r="Q43" s="74"/>
      <c r="R43" s="74"/>
      <c r="S43" s="74"/>
      <c r="T43" s="74"/>
      <c r="U43" s="74"/>
      <c r="V43" s="74"/>
      <c r="W43" s="74"/>
      <c r="X43" s="74"/>
      <c r="Y43" s="74"/>
      <c r="Z43" s="74"/>
      <c r="AA43" s="74"/>
      <c r="AB43" s="74"/>
      <c r="AC43" s="74"/>
      <c r="AD43" s="74"/>
      <c r="AE43" s="74"/>
      <c r="AF43" s="74"/>
      <c r="AG43" s="74"/>
    </row>
    <row r="44" spans="2:37">
      <c r="B44" s="2090" t="s">
        <v>404</v>
      </c>
      <c r="C44" s="2091"/>
      <c r="D44" s="1230"/>
      <c r="E44" s="1189">
        <v>14066770</v>
      </c>
      <c r="F44" s="1190">
        <v>10152890</v>
      </c>
      <c r="G44" s="1191">
        <v>10549221</v>
      </c>
      <c r="H44" s="1185">
        <v>3.9036274400687798E-2</v>
      </c>
      <c r="I44" s="358">
        <v>-0.25006088817830963</v>
      </c>
      <c r="J44" s="74"/>
      <c r="K44" s="1441"/>
      <c r="L44" s="1441" t="s">
        <v>679</v>
      </c>
      <c r="M44" s="1441"/>
      <c r="N44" s="1441"/>
      <c r="O44" s="1441"/>
      <c r="P44" s="1441"/>
      <c r="Q44" s="1441"/>
      <c r="R44" s="1441"/>
      <c r="S44" s="1441"/>
      <c r="T44" s="74"/>
      <c r="U44" s="74"/>
      <c r="V44" s="74"/>
      <c r="W44" s="74"/>
      <c r="X44" s="74"/>
      <c r="Y44" s="74"/>
      <c r="Z44" s="74"/>
      <c r="AA44" s="74"/>
      <c r="AB44" s="74"/>
      <c r="AC44" s="74"/>
      <c r="AD44" s="74"/>
      <c r="AE44" s="74"/>
      <c r="AF44" s="74"/>
      <c r="AG44" s="74"/>
    </row>
    <row r="45" spans="2:37">
      <c r="B45" s="2090" t="s">
        <v>389</v>
      </c>
      <c r="C45" s="2091"/>
      <c r="D45" s="1230"/>
      <c r="E45" s="1189">
        <v>697119</v>
      </c>
      <c r="F45" s="1190">
        <v>226161</v>
      </c>
      <c r="G45" s="1191">
        <v>325771</v>
      </c>
      <c r="H45" s="1185">
        <v>0.44043844871573801</v>
      </c>
      <c r="I45" s="358">
        <v>-0.53268954081010556</v>
      </c>
      <c r="J45" s="74"/>
      <c r="K45" s="1441"/>
      <c r="L45" s="1517"/>
      <c r="M45" s="1439"/>
      <c r="N45" s="1439"/>
      <c r="O45" s="1439"/>
      <c r="P45" s="1439"/>
      <c r="Q45" s="1439"/>
      <c r="R45" s="1439"/>
      <c r="S45" s="1439"/>
      <c r="T45" s="74"/>
      <c r="U45" s="74"/>
      <c r="V45" s="74"/>
      <c r="W45" s="74"/>
      <c r="X45" s="74"/>
      <c r="Y45" s="74"/>
      <c r="Z45" s="74"/>
      <c r="AA45" s="74"/>
      <c r="AB45" s="74"/>
      <c r="AC45" s="74"/>
      <c r="AD45" s="74"/>
      <c r="AE45" s="74"/>
      <c r="AF45" s="74"/>
      <c r="AG45" s="74"/>
    </row>
    <row r="46" spans="2:37">
      <c r="B46" s="1228" t="s">
        <v>452</v>
      </c>
      <c r="C46" s="1229"/>
      <c r="D46" s="1230"/>
      <c r="E46" s="1189">
        <v>140146</v>
      </c>
      <c r="F46" s="1190">
        <v>138339</v>
      </c>
      <c r="G46" s="1191">
        <v>42768</v>
      </c>
      <c r="H46" s="1185">
        <v>-0.69084639906317091</v>
      </c>
      <c r="I46" s="358">
        <v>-0.69483253178827797</v>
      </c>
      <c r="J46" s="74"/>
      <c r="K46" s="1441"/>
      <c r="L46" s="2112"/>
      <c r="M46" s="2112"/>
      <c r="N46" s="2112"/>
      <c r="O46" s="2112"/>
      <c r="P46" s="2112"/>
      <c r="Q46" s="2112"/>
      <c r="R46" s="2112"/>
      <c r="S46" s="2112"/>
      <c r="T46" s="74"/>
      <c r="U46" s="74"/>
      <c r="V46" s="74"/>
      <c r="W46" s="74"/>
      <c r="X46" s="74"/>
      <c r="Y46" s="74"/>
      <c r="Z46" s="74"/>
      <c r="AA46" s="74"/>
      <c r="AB46" s="74"/>
      <c r="AC46" s="74"/>
      <c r="AD46" s="74"/>
      <c r="AE46" s="74"/>
      <c r="AF46" s="74"/>
      <c r="AG46" s="74"/>
    </row>
    <row r="47" spans="2:37" ht="14.5">
      <c r="B47" s="2090" t="s">
        <v>779</v>
      </c>
      <c r="C47" s="2091"/>
      <c r="D47" s="1230"/>
      <c r="E47" s="1189">
        <v>4579331</v>
      </c>
      <c r="F47" s="1190">
        <v>5432431</v>
      </c>
      <c r="G47" s="1191">
        <v>5356302</v>
      </c>
      <c r="H47" s="1185">
        <v>-1.4013799715081543E-2</v>
      </c>
      <c r="I47" s="358">
        <v>0.16966910668829138</v>
      </c>
      <c r="J47" s="74"/>
      <c r="K47" s="74"/>
      <c r="L47" s="2112"/>
      <c r="M47" s="2112"/>
      <c r="N47" s="2112"/>
      <c r="O47" s="2112"/>
      <c r="P47" s="2112"/>
      <c r="Q47" s="2112"/>
      <c r="R47" s="2112"/>
      <c r="S47" s="2112"/>
      <c r="T47" s="74"/>
      <c r="U47" s="74"/>
      <c r="V47" s="74"/>
      <c r="W47" s="74"/>
      <c r="X47" s="74"/>
      <c r="Y47" s="74"/>
      <c r="Z47" s="74"/>
      <c r="AA47" s="74"/>
      <c r="AB47" s="74"/>
      <c r="AC47" s="74"/>
      <c r="AD47" s="74"/>
      <c r="AE47" s="74"/>
      <c r="AF47" s="74"/>
      <c r="AG47" s="74"/>
    </row>
    <row r="48" spans="2:37">
      <c r="B48" s="2108" t="s">
        <v>406</v>
      </c>
      <c r="C48" s="2109"/>
      <c r="D48" s="2110"/>
      <c r="E48" s="1189">
        <v>164844838</v>
      </c>
      <c r="F48" s="1190">
        <v>154141733</v>
      </c>
      <c r="G48" s="1191">
        <v>157610117</v>
      </c>
      <c r="H48" s="1185">
        <v>2.2501265118123559E-2</v>
      </c>
      <c r="I48" s="358">
        <v>-4.3888065211966198E-2</v>
      </c>
      <c r="J48" s="74"/>
      <c r="K48" s="74"/>
      <c r="L48" s="2112"/>
      <c r="M48" s="2112"/>
      <c r="N48" s="2112"/>
      <c r="O48" s="2112"/>
      <c r="P48" s="2112"/>
      <c r="Q48" s="2112"/>
      <c r="R48" s="2112"/>
      <c r="S48" s="2112"/>
      <c r="T48" s="74"/>
      <c r="U48" s="74"/>
      <c r="V48" s="74"/>
      <c r="W48" s="74"/>
      <c r="X48" s="74"/>
      <c r="Y48" s="74"/>
      <c r="Z48" s="74"/>
      <c r="AA48" s="74"/>
      <c r="AB48" s="74"/>
      <c r="AC48" s="74"/>
      <c r="AD48" s="74"/>
      <c r="AE48" s="74"/>
      <c r="AF48" s="74"/>
      <c r="AG48" s="74"/>
    </row>
    <row r="49" spans="2:33" ht="6.65" customHeight="1">
      <c r="B49" s="2089"/>
      <c r="C49" s="2085"/>
      <c r="D49" s="311"/>
      <c r="E49" s="1186"/>
      <c r="F49" s="1187"/>
      <c r="G49" s="1188"/>
      <c r="H49" s="68"/>
      <c r="I49" s="69"/>
      <c r="J49" s="74"/>
      <c r="K49" s="74"/>
      <c r="L49" s="1518"/>
      <c r="M49" s="1518"/>
      <c r="N49" s="1518"/>
      <c r="O49" s="1518"/>
      <c r="P49" s="1518"/>
      <c r="Q49" s="1518"/>
      <c r="R49" s="1518"/>
      <c r="S49" s="1518"/>
      <c r="T49" s="74"/>
      <c r="U49" s="74"/>
      <c r="V49" s="74"/>
      <c r="W49" s="74"/>
      <c r="X49" s="74"/>
      <c r="Y49" s="74"/>
      <c r="Z49" s="74"/>
      <c r="AA49" s="74"/>
      <c r="AB49" s="74"/>
      <c r="AC49" s="74"/>
      <c r="AD49" s="74"/>
      <c r="AE49" s="74"/>
      <c r="AF49" s="74"/>
      <c r="AG49" s="74"/>
    </row>
    <row r="50" spans="2:33">
      <c r="B50" s="2090" t="s">
        <v>422</v>
      </c>
      <c r="C50" s="2091"/>
      <c r="D50" s="1230"/>
      <c r="E50" s="1189">
        <v>22093569</v>
      </c>
      <c r="F50" s="1190">
        <v>23226759</v>
      </c>
      <c r="G50" s="1191">
        <v>24230519</v>
      </c>
      <c r="H50" s="1185">
        <v>4.3215672061694077E-2</v>
      </c>
      <c r="I50" s="358">
        <v>9.6722716008445619E-2</v>
      </c>
      <c r="J50" s="74"/>
      <c r="K50" s="74"/>
      <c r="L50" s="74"/>
      <c r="M50" s="74"/>
      <c r="N50" s="74"/>
      <c r="O50" s="74"/>
      <c r="P50" s="74"/>
      <c r="Q50" s="74"/>
      <c r="R50" s="74"/>
      <c r="S50" s="74"/>
      <c r="T50" s="74"/>
      <c r="U50" s="74"/>
      <c r="V50" s="74"/>
      <c r="W50" s="74"/>
      <c r="X50" s="74"/>
      <c r="Y50" s="74"/>
      <c r="Z50" s="74"/>
      <c r="AA50" s="74"/>
      <c r="AB50" s="74"/>
      <c r="AC50" s="74"/>
      <c r="AD50" s="74"/>
      <c r="AE50" s="74"/>
      <c r="AF50" s="74"/>
      <c r="AG50" s="74"/>
    </row>
    <row r="51" spans="2:33">
      <c r="B51" s="2102" t="s">
        <v>307</v>
      </c>
      <c r="C51" s="2103"/>
      <c r="D51" s="311"/>
      <c r="E51" s="1195">
        <v>11882984</v>
      </c>
      <c r="F51" s="1196">
        <v>12679794</v>
      </c>
      <c r="G51" s="1197">
        <v>12679794</v>
      </c>
      <c r="H51" s="1231">
        <v>0</v>
      </c>
      <c r="I51" s="1198">
        <v>6.7054706124320296E-2</v>
      </c>
      <c r="J51" s="74"/>
      <c r="K51" s="74"/>
      <c r="L51" s="74"/>
      <c r="M51" s="74"/>
      <c r="N51" s="74"/>
      <c r="O51" s="74"/>
      <c r="P51" s="74"/>
      <c r="Q51" s="74"/>
      <c r="R51" s="74"/>
      <c r="S51" s="74"/>
      <c r="T51" s="74"/>
      <c r="U51" s="74"/>
      <c r="V51" s="74"/>
      <c r="W51" s="74"/>
      <c r="X51" s="74"/>
      <c r="Y51" s="74"/>
      <c r="Z51" s="74"/>
      <c r="AA51" s="74"/>
      <c r="AB51" s="74"/>
      <c r="AC51" s="74"/>
      <c r="AD51" s="74"/>
      <c r="AE51" s="74"/>
      <c r="AF51" s="74"/>
      <c r="AG51" s="74"/>
    </row>
    <row r="52" spans="2:33">
      <c r="B52" s="2102" t="s">
        <v>331</v>
      </c>
      <c r="C52" s="2103"/>
      <c r="D52" s="311"/>
      <c r="E52" s="1195">
        <v>7298035</v>
      </c>
      <c r="F52" s="1196">
        <v>6820497</v>
      </c>
      <c r="G52" s="1197">
        <v>6820930</v>
      </c>
      <c r="H52" s="1231">
        <v>6.3485109662808625E-5</v>
      </c>
      <c r="I52" s="1198">
        <v>-6.5374446683250986E-2</v>
      </c>
      <c r="J52" s="74"/>
      <c r="K52" s="74"/>
      <c r="L52" s="74"/>
      <c r="M52" s="74"/>
      <c r="N52" s="74"/>
      <c r="O52" s="74"/>
      <c r="P52" s="74"/>
      <c r="Q52" s="74"/>
      <c r="R52" s="74"/>
      <c r="S52" s="74"/>
      <c r="T52" s="74"/>
      <c r="U52" s="74"/>
      <c r="V52" s="74"/>
      <c r="W52" s="74"/>
      <c r="X52" s="74"/>
      <c r="Y52" s="74"/>
      <c r="Z52" s="74"/>
      <c r="AA52" s="74"/>
      <c r="AB52" s="74"/>
      <c r="AC52" s="74"/>
      <c r="AD52" s="74"/>
      <c r="AE52" s="74"/>
      <c r="AF52" s="74"/>
      <c r="AG52" s="74"/>
    </row>
    <row r="53" spans="2:33">
      <c r="B53" s="1233" t="s">
        <v>424</v>
      </c>
      <c r="C53" s="2087" t="s">
        <v>453</v>
      </c>
      <c r="D53" s="2088"/>
      <c r="E53" s="1195">
        <v>-1274918</v>
      </c>
      <c r="F53" s="1196">
        <v>-274021</v>
      </c>
      <c r="G53" s="1197">
        <v>-375086</v>
      </c>
      <c r="H53" s="1231">
        <v>0.36882209757646311</v>
      </c>
      <c r="I53" s="1198">
        <v>-0.70579598060424276</v>
      </c>
      <c r="J53" s="74"/>
      <c r="K53" s="74"/>
      <c r="L53" s="74"/>
      <c r="M53" s="74"/>
      <c r="N53" s="74"/>
      <c r="O53" s="74"/>
      <c r="P53" s="74"/>
      <c r="Q53" s="74"/>
      <c r="R53" s="74"/>
      <c r="S53" s="74"/>
      <c r="T53" s="74"/>
      <c r="U53" s="74"/>
      <c r="V53" s="74"/>
      <c r="W53" s="74"/>
      <c r="X53" s="74"/>
      <c r="Y53" s="74"/>
      <c r="Z53" s="74"/>
      <c r="AA53" s="74"/>
      <c r="AB53" s="74"/>
      <c r="AC53" s="74"/>
      <c r="AD53" s="74"/>
      <c r="AE53" s="74"/>
      <c r="AF53" s="74"/>
      <c r="AG53" s="74"/>
    </row>
    <row r="54" spans="2:33">
      <c r="B54" s="2102" t="s">
        <v>425</v>
      </c>
      <c r="C54" s="2103"/>
      <c r="D54" s="311"/>
      <c r="E54" s="1195">
        <v>4187468</v>
      </c>
      <c r="F54" s="1196">
        <v>4000489</v>
      </c>
      <c r="G54" s="1197">
        <v>5104881</v>
      </c>
      <c r="H54" s="1231">
        <v>0.27606425114529753</v>
      </c>
      <c r="I54" s="1198">
        <v>0.21908537569719932</v>
      </c>
      <c r="J54" s="74"/>
      <c r="K54" s="74"/>
      <c r="L54" s="74"/>
      <c r="M54" s="74"/>
      <c r="N54" s="74"/>
      <c r="O54" s="74"/>
      <c r="P54" s="74"/>
      <c r="Q54" s="74"/>
      <c r="R54" s="74"/>
      <c r="S54" s="74"/>
      <c r="T54" s="74"/>
      <c r="U54" s="74"/>
      <c r="V54" s="74"/>
      <c r="W54" s="74"/>
      <c r="X54" s="74"/>
      <c r="Y54" s="74"/>
      <c r="Z54" s="74"/>
      <c r="AA54" s="74"/>
      <c r="AB54" s="74"/>
      <c r="AC54" s="74"/>
      <c r="AD54" s="74"/>
      <c r="AE54" s="74"/>
      <c r="AF54" s="74"/>
      <c r="AG54" s="74"/>
    </row>
    <row r="55" spans="2:33" ht="5.4" customHeight="1">
      <c r="B55" s="2104"/>
      <c r="C55" s="2087"/>
      <c r="D55" s="311"/>
      <c r="E55" s="1203"/>
      <c r="F55" s="1216"/>
      <c r="G55" s="1204"/>
      <c r="H55" s="1231"/>
      <c r="I55" s="1198"/>
      <c r="J55" s="74"/>
      <c r="K55" s="74"/>
      <c r="L55" s="74"/>
      <c r="M55" s="74"/>
      <c r="N55" s="74"/>
      <c r="O55" s="74"/>
      <c r="P55" s="74"/>
      <c r="Q55" s="74"/>
      <c r="R55" s="74"/>
      <c r="S55" s="74"/>
      <c r="T55" s="74"/>
      <c r="U55" s="74"/>
      <c r="V55" s="74"/>
      <c r="W55" s="74"/>
      <c r="X55" s="74"/>
      <c r="Y55" s="74"/>
      <c r="Z55" s="74"/>
      <c r="AA55" s="74"/>
      <c r="AB55" s="74"/>
      <c r="AC55" s="74"/>
      <c r="AD55" s="74"/>
      <c r="AE55" s="74"/>
      <c r="AF55" s="74"/>
      <c r="AG55" s="74"/>
    </row>
    <row r="56" spans="2:33">
      <c r="B56" s="2117" t="s">
        <v>409</v>
      </c>
      <c r="C56" s="2118"/>
      <c r="D56" s="2119"/>
      <c r="E56" s="1189">
        <v>22093569</v>
      </c>
      <c r="F56" s="1190">
        <v>23226759</v>
      </c>
      <c r="G56" s="1191">
        <v>24230519</v>
      </c>
      <c r="H56" s="1232">
        <v>4.3215672061694077E-2</v>
      </c>
      <c r="I56" s="1202">
        <v>9.6722716008445619E-2</v>
      </c>
      <c r="J56" s="74"/>
      <c r="K56" s="74"/>
      <c r="L56" s="74"/>
      <c r="M56" s="74"/>
      <c r="N56" s="74"/>
      <c r="O56" s="74"/>
      <c r="P56" s="74"/>
      <c r="Q56" s="74"/>
      <c r="R56" s="74"/>
      <c r="S56" s="74"/>
      <c r="T56" s="74"/>
      <c r="U56" s="74"/>
      <c r="V56" s="74"/>
      <c r="W56" s="74"/>
      <c r="X56" s="74"/>
      <c r="Y56" s="74"/>
      <c r="Z56" s="74"/>
      <c r="AA56" s="74"/>
      <c r="AB56" s="74"/>
      <c r="AC56" s="74"/>
      <c r="AD56" s="74"/>
      <c r="AE56" s="74"/>
      <c r="AF56" s="74"/>
      <c r="AG56" s="74"/>
    </row>
    <row r="57" spans="2:33" ht="8.4" customHeight="1">
      <c r="B57" s="1073"/>
      <c r="C57" s="1074"/>
      <c r="D57" s="1226"/>
      <c r="E57" s="1205"/>
      <c r="F57" s="1217"/>
      <c r="G57" s="1206"/>
      <c r="H57" s="1181"/>
      <c r="I57" s="356"/>
      <c r="J57" s="74"/>
      <c r="K57"/>
      <c r="L57"/>
      <c r="M57"/>
      <c r="N57"/>
      <c r="O57"/>
      <c r="P57"/>
      <c r="Q57"/>
      <c r="R57"/>
      <c r="S57"/>
    </row>
    <row r="58" spans="2:33" ht="14.5">
      <c r="B58" s="2113" t="s">
        <v>410</v>
      </c>
      <c r="C58" s="2114"/>
      <c r="D58" s="2115"/>
      <c r="E58" s="1189">
        <v>186938407</v>
      </c>
      <c r="F58" s="1190">
        <v>177368492</v>
      </c>
      <c r="G58" s="1191">
        <v>181840636</v>
      </c>
      <c r="H58" s="1232">
        <v>2.5213858163714908E-2</v>
      </c>
      <c r="I58" s="1202">
        <v>-2.7269789455304339E-2</v>
      </c>
      <c r="J58" s="74"/>
      <c r="K58"/>
      <c r="L58"/>
      <c r="M58"/>
      <c r="N58"/>
      <c r="O58"/>
      <c r="P58"/>
      <c r="Q58"/>
      <c r="R58"/>
      <c r="S58"/>
    </row>
    <row r="59" spans="2:33" ht="6.65" customHeight="1">
      <c r="B59" s="2089"/>
      <c r="C59" s="2085"/>
      <c r="D59" s="1225"/>
      <c r="E59" s="1186"/>
      <c r="F59" s="1187"/>
      <c r="G59" s="1188"/>
      <c r="H59" s="1234"/>
      <c r="I59" s="1207"/>
      <c r="J59" s="74"/>
      <c r="K59"/>
      <c r="L59"/>
      <c r="M59"/>
      <c r="N59"/>
      <c r="O59"/>
      <c r="P59"/>
      <c r="Q59"/>
      <c r="R59"/>
      <c r="S59"/>
    </row>
    <row r="60" spans="2:33" ht="14.5">
      <c r="B60" s="2090" t="s">
        <v>411</v>
      </c>
      <c r="C60" s="2091"/>
      <c r="D60" s="1230"/>
      <c r="E60" s="1189">
        <v>135853514</v>
      </c>
      <c r="F60" s="1190">
        <v>129969150</v>
      </c>
      <c r="G60" s="1191">
        <v>138269632</v>
      </c>
      <c r="H60" s="1232">
        <v>6.3865017198312168E-2</v>
      </c>
      <c r="I60" s="1202">
        <v>1.7784729513879105E-2</v>
      </c>
      <c r="J60" s="74"/>
      <c r="K60"/>
      <c r="L60"/>
      <c r="M60"/>
      <c r="N60"/>
      <c r="O60"/>
      <c r="P60"/>
      <c r="Q60"/>
      <c r="R60"/>
      <c r="S60"/>
    </row>
    <row r="61" spans="2:33" ht="14.5">
      <c r="B61" s="2089" t="s">
        <v>412</v>
      </c>
      <c r="C61" s="2085"/>
      <c r="D61" s="1225"/>
      <c r="E61" s="1195">
        <v>20443858</v>
      </c>
      <c r="F61" s="1196">
        <v>17955670</v>
      </c>
      <c r="G61" s="1197">
        <v>18226992</v>
      </c>
      <c r="H61" s="1231">
        <v>1.5110658638747498E-2</v>
      </c>
      <c r="I61" s="1198">
        <v>-0.10843677352875369</v>
      </c>
      <c r="J61" s="74"/>
      <c r="K61"/>
      <c r="L61"/>
      <c r="M61"/>
      <c r="N61"/>
      <c r="O61"/>
      <c r="P61"/>
      <c r="Q61"/>
      <c r="R61"/>
      <c r="S61"/>
    </row>
    <row r="62" spans="2:33" ht="14.5">
      <c r="B62" s="1227" t="s">
        <v>413</v>
      </c>
      <c r="C62" s="1235"/>
      <c r="D62" s="1225"/>
      <c r="E62" s="1199">
        <v>73712295</v>
      </c>
      <c r="F62" s="1200">
        <v>73510275</v>
      </c>
      <c r="G62" s="1201">
        <v>76290046</v>
      </c>
      <c r="H62" s="1231">
        <v>3.7814727260916836E-2</v>
      </c>
      <c r="I62" s="1198">
        <v>3.4970434715131393E-2</v>
      </c>
      <c r="J62" s="74"/>
      <c r="K62"/>
      <c r="L62"/>
      <c r="M62"/>
      <c r="N62"/>
      <c r="O62"/>
      <c r="P62"/>
      <c r="Q62"/>
      <c r="R62"/>
      <c r="S62"/>
    </row>
    <row r="63" spans="2:33" ht="15" thickBot="1">
      <c r="B63" s="2121" t="s">
        <v>414</v>
      </c>
      <c r="C63" s="2122"/>
      <c r="D63" s="1236"/>
      <c r="E63" s="1208">
        <v>41697361</v>
      </c>
      <c r="F63" s="1209">
        <v>38503205</v>
      </c>
      <c r="G63" s="1210">
        <v>43752594</v>
      </c>
      <c r="H63" s="1237">
        <v>0.13633641666972918</v>
      </c>
      <c r="I63" s="1238">
        <v>4.928928236009944E-2</v>
      </c>
      <c r="J63" s="74"/>
      <c r="K63"/>
      <c r="L63"/>
      <c r="M63"/>
      <c r="N63"/>
      <c r="O63"/>
      <c r="P63"/>
      <c r="Q63"/>
      <c r="R63"/>
      <c r="S63"/>
    </row>
    <row r="64" spans="2:33">
      <c r="B64" s="2120"/>
      <c r="C64" s="2120"/>
      <c r="D64" s="65"/>
      <c r="E64" s="65"/>
      <c r="F64" s="65"/>
      <c r="G64" s="65"/>
      <c r="H64" s="65"/>
      <c r="I64" s="65"/>
      <c r="J64" s="74"/>
    </row>
    <row r="65" spans="2:10">
      <c r="B65" s="2116" t="s">
        <v>675</v>
      </c>
      <c r="C65" s="2112"/>
      <c r="D65" s="2112"/>
      <c r="E65" s="2112"/>
      <c r="F65" s="2112"/>
      <c r="G65" s="2112"/>
      <c r="H65" s="2112"/>
      <c r="I65" s="2112"/>
      <c r="J65" s="74"/>
    </row>
    <row r="66" spans="2:10" ht="14" customHeight="1">
      <c r="B66" s="2116" t="s">
        <v>676</v>
      </c>
      <c r="C66" s="2116"/>
      <c r="D66" s="2116"/>
      <c r="E66" s="2116"/>
      <c r="F66" s="2116"/>
      <c r="G66" s="2116"/>
      <c r="H66" s="2116"/>
      <c r="I66" s="2116"/>
      <c r="J66" s="74"/>
    </row>
    <row r="67" spans="2:10">
      <c r="B67" s="1239" t="s">
        <v>677</v>
      </c>
      <c r="C67" s="1239"/>
      <c r="D67" s="1239"/>
      <c r="E67" s="1239"/>
      <c r="F67" s="1239"/>
      <c r="G67" s="1239"/>
      <c r="H67" s="65"/>
      <c r="I67" s="65"/>
      <c r="J67" s="74"/>
    </row>
    <row r="68" spans="2:10">
      <c r="B68" s="74"/>
      <c r="C68" s="74"/>
      <c r="D68" s="74"/>
      <c r="E68" s="74"/>
      <c r="F68" s="74"/>
      <c r="G68" s="74"/>
      <c r="H68" s="74"/>
      <c r="I68" s="74"/>
      <c r="J68" s="74"/>
    </row>
  </sheetData>
  <mergeCells count="101">
    <mergeCell ref="B8:D8"/>
    <mergeCell ref="B21:C21"/>
    <mergeCell ref="B16:C16"/>
    <mergeCell ref="B20:C20"/>
    <mergeCell ref="C11:D11"/>
    <mergeCell ref="C12:D12"/>
    <mergeCell ref="B13:D13"/>
    <mergeCell ref="B14:C14"/>
    <mergeCell ref="B9:D9"/>
    <mergeCell ref="B10:C10"/>
    <mergeCell ref="C3:I5"/>
    <mergeCell ref="L3:V5"/>
    <mergeCell ref="Y3:AD5"/>
    <mergeCell ref="Y2:AD2"/>
    <mergeCell ref="Z7:AB7"/>
    <mergeCell ref="AC7:AD7"/>
    <mergeCell ref="L6:N6"/>
    <mergeCell ref="O6:Q6"/>
    <mergeCell ref="R6:S6"/>
    <mergeCell ref="E7:G7"/>
    <mergeCell ref="H7:I7"/>
    <mergeCell ref="B6:D6"/>
    <mergeCell ref="O7:Q7"/>
    <mergeCell ref="R7:S7"/>
    <mergeCell ref="T7:U7"/>
    <mergeCell ref="B65:I65"/>
    <mergeCell ref="B66:I66"/>
    <mergeCell ref="B56:D56"/>
    <mergeCell ref="B58:D58"/>
    <mergeCell ref="B59:C59"/>
    <mergeCell ref="B60:C60"/>
    <mergeCell ref="B61:C61"/>
    <mergeCell ref="B64:C64"/>
    <mergeCell ref="B63:C63"/>
    <mergeCell ref="B50:C50"/>
    <mergeCell ref="B39:C39"/>
    <mergeCell ref="C41:D41"/>
    <mergeCell ref="C42:D42"/>
    <mergeCell ref="B43:C43"/>
    <mergeCell ref="B44:C44"/>
    <mergeCell ref="B51:C51"/>
    <mergeCell ref="B52:C52"/>
    <mergeCell ref="C53:D53"/>
    <mergeCell ref="B54:C54"/>
    <mergeCell ref="B55:C55"/>
    <mergeCell ref="B27:C27"/>
    <mergeCell ref="L16:N17"/>
    <mergeCell ref="M23:N23"/>
    <mergeCell ref="M39:N39"/>
    <mergeCell ref="B48:D48"/>
    <mergeCell ref="B49:C49"/>
    <mergeCell ref="L40:N40"/>
    <mergeCell ref="L30:N30"/>
    <mergeCell ref="M31:N31"/>
    <mergeCell ref="M32:N32"/>
    <mergeCell ref="C36:D36"/>
    <mergeCell ref="C37:D37"/>
    <mergeCell ref="C38:D38"/>
    <mergeCell ref="B32:D32"/>
    <mergeCell ref="L46:S48"/>
    <mergeCell ref="B35:C35"/>
    <mergeCell ref="B45:C45"/>
    <mergeCell ref="B47:C47"/>
    <mergeCell ref="B33:C33"/>
    <mergeCell ref="B34:D34"/>
    <mergeCell ref="M34:N34"/>
    <mergeCell ref="L36:N36"/>
    <mergeCell ref="L9:N9"/>
    <mergeCell ref="M10:N10"/>
    <mergeCell ref="B28:C28"/>
    <mergeCell ref="B29:C29"/>
    <mergeCell ref="B30:C30"/>
    <mergeCell ref="B31:C31"/>
    <mergeCell ref="M11:N11"/>
    <mergeCell ref="M12:N12"/>
    <mergeCell ref="L13:N13"/>
    <mergeCell ref="L14:N14"/>
    <mergeCell ref="M25:N25"/>
    <mergeCell ref="L15:N15"/>
    <mergeCell ref="C24:D24"/>
    <mergeCell ref="B25:C25"/>
    <mergeCell ref="B26:C26"/>
    <mergeCell ref="L19:N19"/>
    <mergeCell ref="L20:N20"/>
    <mergeCell ref="M21:N21"/>
    <mergeCell ref="L18:N18"/>
    <mergeCell ref="C22:D22"/>
    <mergeCell ref="C23:D23"/>
    <mergeCell ref="Y32:AH32"/>
    <mergeCell ref="Y34:AG34"/>
    <mergeCell ref="Y35:AJ36"/>
    <mergeCell ref="Y37:AE37"/>
    <mergeCell ref="Y38:AH40"/>
    <mergeCell ref="M24:N24"/>
    <mergeCell ref="M26:N26"/>
    <mergeCell ref="L29:N29"/>
    <mergeCell ref="M22:N22"/>
    <mergeCell ref="M27:N27"/>
    <mergeCell ref="L38:N38"/>
    <mergeCell ref="L37:N37"/>
    <mergeCell ref="M33:N33"/>
  </mergeCells>
  <hyperlinks>
    <hyperlink ref="A1" location="Índice!A1" display="Volver al índice" xr:uid="{4734566E-76D8-4F19-9FD0-E706493AB751}"/>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1:S59"/>
  <sheetViews>
    <sheetView showGridLines="0" zoomScale="77" zoomScaleNormal="70" workbookViewId="0">
      <selection activeCell="O32" sqref="O32"/>
    </sheetView>
  </sheetViews>
  <sheetFormatPr baseColWidth="10" defaultColWidth="11.453125" defaultRowHeight="14"/>
  <cols>
    <col min="1" max="1" width="11.453125" style="46"/>
    <col min="2" max="2" width="55.1796875" style="46" customWidth="1"/>
    <col min="3" max="4" width="14.453125" style="46" bestFit="1" customWidth="1"/>
    <col min="5" max="5" width="14" style="46" bestFit="1" customWidth="1"/>
    <col min="6" max="9" width="11.453125" style="46"/>
    <col min="10" max="10" width="14.08984375" style="46" bestFit="1" customWidth="1"/>
    <col min="11" max="16384" width="11.453125" style="46"/>
  </cols>
  <sheetData>
    <row r="1" spans="1:19">
      <c r="A1" s="1252" t="s">
        <v>54</v>
      </c>
      <c r="B1" s="74"/>
      <c r="C1" s="74"/>
      <c r="D1" s="74"/>
      <c r="E1" s="74"/>
      <c r="F1" s="74"/>
      <c r="G1" s="74"/>
      <c r="H1" s="74"/>
      <c r="I1" s="74"/>
      <c r="J1" s="74"/>
      <c r="K1" s="74"/>
      <c r="L1" s="74"/>
    </row>
    <row r="2" spans="1:19">
      <c r="A2" s="74"/>
      <c r="B2" s="2123" t="s">
        <v>782</v>
      </c>
      <c r="C2" s="2118"/>
      <c r="D2" s="2118"/>
      <c r="E2" s="2118"/>
      <c r="F2" s="2118"/>
      <c r="G2" s="2118"/>
      <c r="H2" s="74"/>
      <c r="I2" s="74"/>
      <c r="J2" s="74"/>
      <c r="K2" s="74"/>
      <c r="L2" s="74"/>
    </row>
    <row r="3" spans="1:19">
      <c r="A3" s="74"/>
      <c r="B3" s="2118"/>
      <c r="C3" s="2118"/>
      <c r="D3" s="2118"/>
      <c r="E3" s="2118"/>
      <c r="F3" s="2118"/>
      <c r="G3" s="2118"/>
      <c r="H3" s="74"/>
      <c r="I3" s="74"/>
      <c r="J3" s="74"/>
      <c r="K3" s="74"/>
      <c r="L3" s="74"/>
    </row>
    <row r="4" spans="1:19" ht="14.5" thickBot="1">
      <c r="A4" s="74"/>
      <c r="B4" s="1253"/>
      <c r="C4" s="491"/>
      <c r="D4" s="491"/>
      <c r="E4" s="491"/>
      <c r="F4" s="1254"/>
      <c r="G4" s="1254"/>
      <c r="H4" s="74"/>
      <c r="I4" s="74"/>
      <c r="J4" s="74"/>
      <c r="K4" s="74"/>
      <c r="L4" s="74"/>
    </row>
    <row r="5" spans="1:19">
      <c r="A5" s="74"/>
      <c r="B5" s="1255"/>
      <c r="C5" s="1935" t="s">
        <v>125</v>
      </c>
      <c r="D5" s="1936"/>
      <c r="E5" s="1937"/>
      <c r="F5" s="1935" t="s">
        <v>455</v>
      </c>
      <c r="G5" s="1937"/>
      <c r="H5" s="74"/>
      <c r="I5" s="74"/>
      <c r="J5" s="74"/>
      <c r="K5" s="74"/>
      <c r="L5" s="74"/>
    </row>
    <row r="6" spans="1:19" ht="14.5" thickBot="1">
      <c r="A6" s="74"/>
      <c r="B6" s="1256"/>
      <c r="C6" s="790" t="s">
        <v>794</v>
      </c>
      <c r="D6" s="791" t="s">
        <v>637</v>
      </c>
      <c r="E6" s="792" t="s">
        <v>795</v>
      </c>
      <c r="F6" s="1257" t="s">
        <v>55</v>
      </c>
      <c r="G6" s="1258" t="s">
        <v>56</v>
      </c>
      <c r="H6" s="74"/>
      <c r="I6" s="74"/>
      <c r="J6" s="74"/>
      <c r="K6" s="74"/>
      <c r="L6" s="74"/>
    </row>
    <row r="7" spans="1:19">
      <c r="A7" s="74"/>
      <c r="B7" s="1259" t="s">
        <v>372</v>
      </c>
      <c r="C7" s="1309"/>
      <c r="D7" s="1310"/>
      <c r="E7" s="1311"/>
      <c r="F7" s="1260"/>
      <c r="G7" s="1261"/>
      <c r="H7" s="74"/>
      <c r="I7" s="74"/>
      <c r="J7" s="74"/>
      <c r="K7" s="74"/>
      <c r="L7" s="74"/>
    </row>
    <row r="8" spans="1:19" ht="14.5">
      <c r="A8" s="74"/>
      <c r="B8" s="1262" t="s">
        <v>374</v>
      </c>
      <c r="C8" s="1312">
        <v>1984367.3491454632</v>
      </c>
      <c r="D8" s="1313">
        <v>2220057.8887075367</v>
      </c>
      <c r="E8" s="1314">
        <v>2514710.1416955516</v>
      </c>
      <c r="F8" s="408">
        <v>0.13272277920624598</v>
      </c>
      <c r="G8" s="409">
        <v>0.26726039046070382</v>
      </c>
      <c r="H8" s="74"/>
      <c r="I8" s="74"/>
      <c r="J8" s="74"/>
      <c r="K8" s="74"/>
      <c r="L8" s="74"/>
      <c r="N8"/>
      <c r="O8"/>
      <c r="P8"/>
      <c r="Q8"/>
      <c r="R8"/>
      <c r="S8"/>
    </row>
    <row r="9" spans="1:19" ht="14.5">
      <c r="A9" s="74"/>
      <c r="B9" s="1262" t="s">
        <v>223</v>
      </c>
      <c r="C9" s="1312">
        <v>1548423.6482091474</v>
      </c>
      <c r="D9" s="1313">
        <v>1459846.2718539324</v>
      </c>
      <c r="E9" s="1314">
        <v>1530566.0991247192</v>
      </c>
      <c r="F9" s="408">
        <v>4.8443338613302078E-2</v>
      </c>
      <c r="G9" s="409">
        <v>-1.1532728207220067E-2</v>
      </c>
      <c r="H9" s="74"/>
      <c r="I9" s="74"/>
      <c r="J9" s="74"/>
      <c r="K9" s="74"/>
      <c r="L9" s="74"/>
      <c r="N9"/>
      <c r="O9"/>
      <c r="P9"/>
      <c r="Q9"/>
      <c r="R9"/>
      <c r="S9"/>
    </row>
    <row r="10" spans="1:19" ht="14.5">
      <c r="A10" s="74"/>
      <c r="B10" s="1228" t="s">
        <v>34</v>
      </c>
      <c r="C10" s="1315">
        <v>9642981.9595445152</v>
      </c>
      <c r="D10" s="1316">
        <v>9087399.5406150073</v>
      </c>
      <c r="E10" s="1317">
        <v>9598392.8834478147</v>
      </c>
      <c r="F10" s="411">
        <v>5.6230975709716136E-2</v>
      </c>
      <c r="G10" s="412">
        <v>-4.623992483213879E-3</v>
      </c>
      <c r="H10" s="74"/>
      <c r="I10" s="74"/>
      <c r="J10" s="74"/>
      <c r="K10" s="74"/>
      <c r="L10" s="74"/>
      <c r="N10"/>
      <c r="O10"/>
      <c r="P10"/>
      <c r="Q10"/>
      <c r="R10"/>
      <c r="S10"/>
    </row>
    <row r="11" spans="1:19" ht="14.5">
      <c r="A11" s="74"/>
      <c r="B11" s="1263" t="s">
        <v>382</v>
      </c>
      <c r="C11" s="1312">
        <v>9411839.8388474192</v>
      </c>
      <c r="D11" s="1313">
        <v>8815935.8097754773</v>
      </c>
      <c r="E11" s="1314">
        <v>9299718.6657760255</v>
      </c>
      <c r="F11" s="408">
        <v>5.487595037433346E-2</v>
      </c>
      <c r="G11" s="409">
        <v>-1.1912779540575347E-2</v>
      </c>
      <c r="H11" s="74"/>
      <c r="I11" s="74"/>
      <c r="J11" s="74"/>
      <c r="K11" s="74"/>
      <c r="L11" s="74"/>
      <c r="N11"/>
      <c r="O11"/>
      <c r="P11"/>
      <c r="Q11"/>
      <c r="R11"/>
      <c r="S11"/>
    </row>
    <row r="12" spans="1:19" ht="14.5">
      <c r="A12" s="74"/>
      <c r="B12" s="1263" t="s">
        <v>456</v>
      </c>
      <c r="C12" s="1312">
        <v>203914.82988385673</v>
      </c>
      <c r="D12" s="1313">
        <v>242399.43014880992</v>
      </c>
      <c r="E12" s="1314">
        <v>251779.10013784739</v>
      </c>
      <c r="F12" s="408">
        <v>3.8695099172796121E-2</v>
      </c>
      <c r="G12" s="409">
        <v>0.23472677431677047</v>
      </c>
      <c r="H12" s="74"/>
      <c r="I12" s="74"/>
      <c r="J12" s="74"/>
      <c r="K12" s="74"/>
      <c r="L12" s="74"/>
      <c r="N12"/>
      <c r="O12"/>
      <c r="P12"/>
      <c r="Q12"/>
      <c r="R12"/>
      <c r="S12"/>
    </row>
    <row r="13" spans="1:19" ht="14.5">
      <c r="A13" s="74"/>
      <c r="B13" s="1263" t="s">
        <v>457</v>
      </c>
      <c r="C13" s="1312">
        <v>27227.290813238898</v>
      </c>
      <c r="D13" s="1313">
        <v>29064.3006907206</v>
      </c>
      <c r="E13" s="1314">
        <v>46895.117533941899</v>
      </c>
      <c r="F13" s="408">
        <v>0.61349547105787305</v>
      </c>
      <c r="G13" s="409">
        <v>0.72235709588630059</v>
      </c>
      <c r="H13" s="74"/>
      <c r="I13" s="74"/>
      <c r="J13" s="74"/>
      <c r="K13" s="74"/>
      <c r="L13" s="74"/>
      <c r="N13"/>
      <c r="O13"/>
      <c r="P13"/>
      <c r="Q13"/>
      <c r="R13"/>
      <c r="S13"/>
    </row>
    <row r="14" spans="1:19" ht="14.5">
      <c r="A14" s="74"/>
      <c r="B14" s="1264" t="s">
        <v>458</v>
      </c>
      <c r="C14" s="1318">
        <v>-414696.9823636685</v>
      </c>
      <c r="D14" s="1319">
        <v>-362495.40443953156</v>
      </c>
      <c r="E14" s="1320">
        <v>-377841.82234098989</v>
      </c>
      <c r="F14" s="408">
        <v>4.2335482639251687E-2</v>
      </c>
      <c r="G14" s="409">
        <v>-8.88725059261668E-2</v>
      </c>
      <c r="H14" s="74"/>
      <c r="I14" s="74"/>
      <c r="J14" s="74"/>
      <c r="K14" s="74"/>
      <c r="L14" s="74"/>
      <c r="N14"/>
      <c r="O14"/>
      <c r="P14"/>
      <c r="Q14"/>
      <c r="R14"/>
      <c r="S14"/>
    </row>
    <row r="15" spans="1:19" ht="14.5">
      <c r="A15" s="74"/>
      <c r="B15" s="1265" t="s">
        <v>386</v>
      </c>
      <c r="C15" s="1315">
        <v>9228284.977180846</v>
      </c>
      <c r="D15" s="1316">
        <v>8724904.136175476</v>
      </c>
      <c r="E15" s="1321">
        <v>9220551.0611068252</v>
      </c>
      <c r="F15" s="411">
        <v>5.6808294646617519E-2</v>
      </c>
      <c r="G15" s="412">
        <v>-8.3806645472528363E-4</v>
      </c>
      <c r="H15" s="74"/>
      <c r="I15" s="74"/>
      <c r="J15" s="74"/>
      <c r="K15" s="74"/>
      <c r="L15" s="74"/>
      <c r="N15"/>
      <c r="O15"/>
      <c r="P15"/>
      <c r="Q15"/>
      <c r="R15"/>
      <c r="S15"/>
    </row>
    <row r="16" spans="1:19" ht="14.5">
      <c r="A16" s="74"/>
      <c r="B16" s="1266" t="s">
        <v>459</v>
      </c>
      <c r="C16" s="1312">
        <v>66016.331367594801</v>
      </c>
      <c r="D16" s="1313">
        <v>60510.484788731694</v>
      </c>
      <c r="E16" s="1322">
        <v>65193.810118763096</v>
      </c>
      <c r="F16" s="408">
        <v>7.7396922969348525E-2</v>
      </c>
      <c r="G16" s="409">
        <v>-1.2459360158196486E-2</v>
      </c>
      <c r="H16" s="74"/>
      <c r="I16" s="74"/>
      <c r="J16" s="74"/>
      <c r="K16" s="74"/>
      <c r="L16" s="74"/>
      <c r="N16"/>
      <c r="O16"/>
      <c r="P16"/>
      <c r="Q16"/>
      <c r="R16"/>
      <c r="S16"/>
    </row>
    <row r="17" spans="1:19" ht="14.5">
      <c r="A17" s="74"/>
      <c r="B17" s="1266" t="s">
        <v>418</v>
      </c>
      <c r="C17" s="1312">
        <v>316285.96365755331</v>
      </c>
      <c r="D17" s="1313">
        <v>262197.44062286569</v>
      </c>
      <c r="E17" s="1322">
        <v>270614.34638668515</v>
      </c>
      <c r="F17" s="408">
        <v>3.2101403216692637E-2</v>
      </c>
      <c r="G17" s="409">
        <v>-0.14439976008646838</v>
      </c>
      <c r="H17" s="74"/>
      <c r="I17" s="74"/>
      <c r="J17" s="74"/>
      <c r="K17" s="74"/>
      <c r="L17" s="74"/>
      <c r="N17"/>
      <c r="O17"/>
      <c r="P17"/>
      <c r="Q17"/>
      <c r="R17"/>
      <c r="S17"/>
    </row>
    <row r="18" spans="1:19" ht="14.5">
      <c r="A18" s="74"/>
      <c r="B18" s="1267" t="s">
        <v>460</v>
      </c>
      <c r="C18" s="1315">
        <v>13143378.269560605</v>
      </c>
      <c r="D18" s="1316">
        <v>12727516.222148543</v>
      </c>
      <c r="E18" s="1321">
        <v>13601635.458432546</v>
      </c>
      <c r="F18" s="411">
        <v>6.8679483178567979E-2</v>
      </c>
      <c r="G18" s="412">
        <v>3.4866012335142305E-2</v>
      </c>
      <c r="H18" s="74"/>
      <c r="I18" s="74"/>
      <c r="J18" s="74"/>
      <c r="K18" s="74"/>
      <c r="L18" s="74"/>
      <c r="N18"/>
      <c r="O18"/>
      <c r="P18"/>
      <c r="Q18"/>
      <c r="R18"/>
      <c r="S18"/>
    </row>
    <row r="19" spans="1:19" ht="14.5">
      <c r="A19" s="74"/>
      <c r="B19" s="1267"/>
      <c r="C19" s="1315"/>
      <c r="D19" s="1316"/>
      <c r="E19" s="1321"/>
      <c r="F19" s="408"/>
      <c r="G19" s="409"/>
      <c r="H19" s="74"/>
      <c r="I19" s="74"/>
      <c r="J19" s="74"/>
      <c r="K19" s="74"/>
      <c r="L19" s="74"/>
      <c r="N19"/>
      <c r="O19"/>
      <c r="P19"/>
      <c r="Q19"/>
      <c r="R19"/>
      <c r="S19"/>
    </row>
    <row r="20" spans="1:19" ht="14.5">
      <c r="A20" s="74"/>
      <c r="B20" s="1265" t="s">
        <v>461</v>
      </c>
      <c r="C20" s="1315"/>
      <c r="D20" s="1316"/>
      <c r="E20" s="1321"/>
      <c r="F20" s="408"/>
      <c r="G20" s="409"/>
      <c r="H20" s="74"/>
      <c r="I20" s="74"/>
      <c r="J20" s="74"/>
      <c r="K20" s="74"/>
      <c r="L20" s="74"/>
      <c r="N20"/>
      <c r="O20"/>
      <c r="P20"/>
      <c r="Q20"/>
      <c r="R20"/>
      <c r="S20"/>
    </row>
    <row r="21" spans="1:19" ht="14.5">
      <c r="A21" s="74"/>
      <c r="B21" s="1227" t="s">
        <v>69</v>
      </c>
      <c r="C21" s="1312">
        <v>11173681.97756719</v>
      </c>
      <c r="D21" s="1313">
        <v>10637386.332858099</v>
      </c>
      <c r="E21" s="1314">
        <v>11422220.594427701</v>
      </c>
      <c r="F21" s="408">
        <v>7.3780742469163441E-2</v>
      </c>
      <c r="G21" s="409">
        <v>2.2243215563096275E-2</v>
      </c>
      <c r="H21" s="74"/>
      <c r="I21" s="74"/>
      <c r="J21" s="74"/>
      <c r="K21" s="74"/>
      <c r="L21" s="74"/>
      <c r="N21"/>
      <c r="O21"/>
      <c r="P21"/>
      <c r="Q21"/>
      <c r="R21"/>
      <c r="S21"/>
    </row>
    <row r="22" spans="1:19" ht="14.5">
      <c r="A22" s="74"/>
      <c r="B22" s="1227" t="s">
        <v>172</v>
      </c>
      <c r="C22" s="1312">
        <v>86985.656675756196</v>
      </c>
      <c r="D22" s="1313">
        <v>81339.222310050507</v>
      </c>
      <c r="E22" s="1314">
        <v>91032.695909618793</v>
      </c>
      <c r="F22" s="408">
        <v>0.11917342364816941</v>
      </c>
      <c r="G22" s="409">
        <v>4.6525362784213486E-2</v>
      </c>
      <c r="H22" s="74"/>
      <c r="I22" s="74"/>
      <c r="J22" s="74"/>
      <c r="K22" s="74"/>
      <c r="L22" s="74"/>
      <c r="N22"/>
      <c r="O22"/>
      <c r="P22"/>
      <c r="Q22"/>
      <c r="R22"/>
      <c r="S22"/>
    </row>
    <row r="23" spans="1:19" ht="14.5">
      <c r="A23" s="74"/>
      <c r="B23" s="1227" t="s">
        <v>462</v>
      </c>
      <c r="C23" s="1312">
        <v>101756.96061059549</v>
      </c>
      <c r="D23" s="1313">
        <v>154264.00566988142</v>
      </c>
      <c r="E23" s="1314">
        <v>162809.0964282885</v>
      </c>
      <c r="F23" s="408">
        <v>5.5392641473949622E-2</v>
      </c>
      <c r="G23" s="409">
        <v>0.59997994683948841</v>
      </c>
      <c r="H23" s="74"/>
      <c r="I23" s="74"/>
      <c r="J23" s="74"/>
      <c r="K23" s="74"/>
      <c r="L23" s="74"/>
      <c r="N23"/>
      <c r="O23"/>
      <c r="P23"/>
      <c r="Q23"/>
      <c r="R23"/>
      <c r="S23"/>
    </row>
    <row r="24" spans="1:19" ht="14.5">
      <c r="A24" s="74"/>
      <c r="B24" s="1227" t="s">
        <v>405</v>
      </c>
      <c r="C24" s="1312">
        <v>909267.54347510624</v>
      </c>
      <c r="D24" s="1313">
        <v>999370.11550242035</v>
      </c>
      <c r="E24" s="1314">
        <v>1035891.1559164104</v>
      </c>
      <c r="F24" s="408">
        <v>3.6544058950201297E-2</v>
      </c>
      <c r="G24" s="409">
        <v>0.13925891598127937</v>
      </c>
      <c r="H24" s="74"/>
      <c r="I24" s="74"/>
      <c r="J24" s="74"/>
      <c r="K24" s="74"/>
      <c r="L24" s="74"/>
      <c r="N24"/>
      <c r="O24"/>
      <c r="P24"/>
      <c r="Q24"/>
      <c r="R24"/>
      <c r="S24"/>
    </row>
    <row r="25" spans="1:19" ht="14.5">
      <c r="A25" s="74"/>
      <c r="B25" s="1267" t="s">
        <v>463</v>
      </c>
      <c r="C25" s="1315">
        <v>12271692.138328647</v>
      </c>
      <c r="D25" s="1316">
        <v>11872359.676340451</v>
      </c>
      <c r="E25" s="1321">
        <v>12711953.542682018</v>
      </c>
      <c r="F25" s="411">
        <v>7.0718365112769632E-2</v>
      </c>
      <c r="G25" s="412">
        <v>3.5876177416338972E-2</v>
      </c>
      <c r="H25" s="74"/>
      <c r="I25" s="74"/>
      <c r="J25" s="74"/>
      <c r="K25" s="74"/>
      <c r="L25" s="74"/>
      <c r="N25"/>
      <c r="O25"/>
      <c r="P25"/>
      <c r="Q25"/>
      <c r="R25"/>
      <c r="S25"/>
    </row>
    <row r="26" spans="1:19" ht="14.5">
      <c r="A26" s="74"/>
      <c r="B26" s="1268"/>
      <c r="C26" s="1315"/>
      <c r="D26" s="1316"/>
      <c r="E26" s="1317"/>
      <c r="F26" s="408"/>
      <c r="G26" s="409"/>
      <c r="H26" s="74"/>
      <c r="I26" s="74"/>
      <c r="J26" s="74"/>
      <c r="K26" s="74"/>
      <c r="L26" s="74"/>
      <c r="N26"/>
      <c r="O26"/>
      <c r="P26"/>
      <c r="Q26"/>
      <c r="R26"/>
      <c r="S26"/>
    </row>
    <row r="27" spans="1:19" ht="14.5">
      <c r="A27" s="74"/>
      <c r="B27" s="1228" t="s">
        <v>422</v>
      </c>
      <c r="C27" s="1315">
        <v>871686.1313539471</v>
      </c>
      <c r="D27" s="1316">
        <v>855156.54594573076</v>
      </c>
      <c r="E27" s="1317">
        <v>889681.915800335</v>
      </c>
      <c r="F27" s="411">
        <v>4.0373157427476825E-2</v>
      </c>
      <c r="G27" s="412">
        <v>2.0644798395995867E-2</v>
      </c>
      <c r="H27" s="74"/>
      <c r="I27" s="74"/>
      <c r="J27" s="74"/>
      <c r="K27" s="74"/>
      <c r="L27" s="74"/>
      <c r="N27"/>
      <c r="O27"/>
      <c r="P27"/>
      <c r="Q27"/>
      <c r="R27"/>
      <c r="S27"/>
    </row>
    <row r="28" spans="1:19" ht="14.5">
      <c r="A28" s="74"/>
      <c r="B28" s="1227"/>
      <c r="C28" s="1315"/>
      <c r="D28" s="1316"/>
      <c r="E28" s="1317"/>
      <c r="F28" s="408"/>
      <c r="G28" s="409"/>
      <c r="H28" s="74"/>
      <c r="I28" s="74"/>
      <c r="J28" s="74"/>
      <c r="K28" s="74"/>
      <c r="L28" s="74"/>
      <c r="N28"/>
      <c r="O28"/>
      <c r="P28"/>
      <c r="Q28"/>
      <c r="R28"/>
      <c r="S28"/>
    </row>
    <row r="29" spans="1:19" ht="15" thickBot="1">
      <c r="A29" s="74"/>
      <c r="B29" s="1269" t="s">
        <v>464</v>
      </c>
      <c r="C29" s="1323">
        <v>13143378.269682594</v>
      </c>
      <c r="D29" s="1324">
        <v>12727516.222286182</v>
      </c>
      <c r="E29" s="1325">
        <v>13601635.458482353</v>
      </c>
      <c r="F29" s="1270">
        <v>6.8679483170924538E-2</v>
      </c>
      <c r="G29" s="1271">
        <v>3.4866012329326734E-2</v>
      </c>
      <c r="H29" s="74"/>
      <c r="I29" s="74"/>
      <c r="J29" s="74"/>
      <c r="K29" s="74"/>
      <c r="L29" s="74"/>
      <c r="N29"/>
      <c r="O29"/>
      <c r="P29"/>
      <c r="Q29"/>
      <c r="R29"/>
      <c r="S29"/>
    </row>
    <row r="30" spans="1:19" ht="15" thickBot="1">
      <c r="A30" s="74"/>
      <c r="B30" s="685"/>
      <c r="C30" s="1272"/>
      <c r="D30" s="1272"/>
      <c r="E30" s="1272"/>
      <c r="F30" s="1272"/>
      <c r="G30" s="1272"/>
      <c r="H30" s="74"/>
      <c r="I30" s="74"/>
      <c r="J30" s="74"/>
      <c r="K30" s="74"/>
      <c r="L30" s="74"/>
      <c r="N30"/>
      <c r="O30"/>
      <c r="P30"/>
      <c r="Q30"/>
      <c r="R30"/>
      <c r="S30"/>
    </row>
    <row r="31" spans="1:19" ht="14.5">
      <c r="A31" s="74"/>
      <c r="B31" s="1273"/>
      <c r="C31" s="2046" t="s">
        <v>50</v>
      </c>
      <c r="D31" s="2047"/>
      <c r="E31" s="2048"/>
      <c r="F31" s="2046" t="s">
        <v>51</v>
      </c>
      <c r="G31" s="2048"/>
      <c r="H31" s="2046" t="s">
        <v>52</v>
      </c>
      <c r="I31" s="2048"/>
      <c r="J31" s="1274" t="s">
        <v>51</v>
      </c>
      <c r="K31" s="74"/>
      <c r="L31" s="74"/>
      <c r="N31"/>
      <c r="O31"/>
      <c r="P31"/>
      <c r="Q31"/>
      <c r="R31"/>
      <c r="S31"/>
    </row>
    <row r="32" spans="1:19" ht="15" thickBot="1">
      <c r="A32" s="74"/>
      <c r="B32" s="1275"/>
      <c r="C32" s="1276" t="s">
        <v>789</v>
      </c>
      <c r="D32" s="1277" t="s">
        <v>636</v>
      </c>
      <c r="E32" s="747" t="s">
        <v>790</v>
      </c>
      <c r="F32" s="676" t="s">
        <v>55</v>
      </c>
      <c r="G32" s="677" t="s">
        <v>56</v>
      </c>
      <c r="H32" s="1418">
        <v>44805</v>
      </c>
      <c r="I32" s="1419">
        <v>45170</v>
      </c>
      <c r="J32" s="1278" t="s">
        <v>796</v>
      </c>
      <c r="K32" s="74"/>
      <c r="L32" s="74"/>
      <c r="N32"/>
      <c r="O32"/>
      <c r="P32"/>
      <c r="Q32"/>
      <c r="R32"/>
      <c r="S32"/>
    </row>
    <row r="33" spans="1:19" ht="14.5">
      <c r="A33" s="74"/>
      <c r="B33" s="1279" t="s">
        <v>465</v>
      </c>
      <c r="C33" s="1326">
        <v>82406.521013633872</v>
      </c>
      <c r="D33" s="1327">
        <v>82279.374249321452</v>
      </c>
      <c r="E33" s="1328">
        <v>83227.290461001307</v>
      </c>
      <c r="F33" s="1280">
        <v>1.1520702731738108E-2</v>
      </c>
      <c r="G33" s="1281">
        <v>9.9600060440805382E-3</v>
      </c>
      <c r="H33" s="1326">
        <v>245649.19469693446</v>
      </c>
      <c r="I33" s="1328">
        <v>248176.81637163204</v>
      </c>
      <c r="J33" s="1007">
        <v>1.0289558155547773E-2</v>
      </c>
      <c r="K33" s="74"/>
      <c r="L33" s="74"/>
      <c r="N33"/>
      <c r="O33"/>
      <c r="P33"/>
      <c r="Q33"/>
      <c r="R33"/>
      <c r="S33"/>
    </row>
    <row r="34" spans="1:19" ht="17.399999999999999" customHeight="1">
      <c r="A34" s="74"/>
      <c r="B34" s="1282" t="s">
        <v>466</v>
      </c>
      <c r="C34" s="1318">
        <v>-9199.7771167786013</v>
      </c>
      <c r="D34" s="1319">
        <v>4336.5399707830002</v>
      </c>
      <c r="E34" s="1320">
        <v>-11497.067128921401</v>
      </c>
      <c r="F34" s="408">
        <v>-3.6512074617971306</v>
      </c>
      <c r="G34" s="409">
        <v>0.24971148572208235</v>
      </c>
      <c r="H34" s="1318">
        <v>-37850.736424378796</v>
      </c>
      <c r="I34" s="1320">
        <v>-10509.707144330301</v>
      </c>
      <c r="J34" s="1007">
        <v>-0.72233810654312025</v>
      </c>
      <c r="K34" s="74"/>
      <c r="L34" s="74"/>
      <c r="N34"/>
      <c r="O34"/>
      <c r="P34"/>
      <c r="Q34"/>
      <c r="R34"/>
      <c r="S34"/>
    </row>
    <row r="35" spans="1:19" ht="14.5">
      <c r="A35" s="74"/>
      <c r="B35" s="1268" t="s">
        <v>467</v>
      </c>
      <c r="C35" s="1329">
        <v>73206.743896855274</v>
      </c>
      <c r="D35" s="1330">
        <v>86615.91422010446</v>
      </c>
      <c r="E35" s="1331">
        <v>71730.223332079913</v>
      </c>
      <c r="F35" s="411">
        <v>-0.17185861307424055</v>
      </c>
      <c r="G35" s="412">
        <v>-2.0169187784880971E-2</v>
      </c>
      <c r="H35" s="1329">
        <v>207798.45827255567</v>
      </c>
      <c r="I35" s="1332">
        <v>237667.10922730173</v>
      </c>
      <c r="J35" s="1283">
        <v>0.14373855900109378</v>
      </c>
      <c r="K35" s="74"/>
      <c r="L35" s="74"/>
      <c r="N35"/>
      <c r="O35"/>
      <c r="P35"/>
      <c r="Q35"/>
      <c r="R35"/>
      <c r="S35"/>
    </row>
    <row r="36" spans="1:19" ht="14.5">
      <c r="A36" s="74"/>
      <c r="B36" s="678" t="s">
        <v>439</v>
      </c>
      <c r="C36" s="1333">
        <v>47040.57370385361</v>
      </c>
      <c r="D36" s="1313">
        <v>57443.902693416312</v>
      </c>
      <c r="E36" s="1334">
        <v>59540.885901561276</v>
      </c>
      <c r="F36" s="408">
        <v>3.6504887548061804E-2</v>
      </c>
      <c r="G36" s="409">
        <v>0.26573468845010351</v>
      </c>
      <c r="H36" s="1333">
        <v>130667.56125729359</v>
      </c>
      <c r="I36" s="1334">
        <v>162290.49216512049</v>
      </c>
      <c r="J36" s="1007">
        <v>0.24201056944469279</v>
      </c>
      <c r="K36" s="74"/>
      <c r="L36" s="74"/>
      <c r="N36"/>
      <c r="O36"/>
      <c r="P36"/>
      <c r="Q36"/>
      <c r="R36"/>
      <c r="S36"/>
    </row>
    <row r="37" spans="1:19" ht="14.5">
      <c r="A37" s="74"/>
      <c r="B37" s="678" t="s">
        <v>393</v>
      </c>
      <c r="C37" s="1318">
        <v>-65850.328356577695</v>
      </c>
      <c r="D37" s="1319">
        <v>-92554.588530813198</v>
      </c>
      <c r="E37" s="1320">
        <v>-91978.335811104596</v>
      </c>
      <c r="F37" s="408">
        <v>-6.226084831188583E-3</v>
      </c>
      <c r="G37" s="409">
        <v>0.39677869657755482</v>
      </c>
      <c r="H37" s="1318">
        <v>-182708.6150127922</v>
      </c>
      <c r="I37" s="1320">
        <v>-277081.556438945</v>
      </c>
      <c r="J37" s="1007">
        <v>0.51652157408968025</v>
      </c>
      <c r="K37" s="74"/>
      <c r="L37" s="74"/>
      <c r="N37"/>
      <c r="O37"/>
      <c r="P37"/>
      <c r="Q37"/>
      <c r="R37"/>
      <c r="S37"/>
    </row>
    <row r="38" spans="1:19" ht="14.5">
      <c r="A38" s="74"/>
      <c r="B38" s="678" t="s">
        <v>468</v>
      </c>
      <c r="C38" s="1318">
        <v>-69.359627545600006</v>
      </c>
      <c r="D38" s="1319">
        <v>-58.707474647300003</v>
      </c>
      <c r="E38" s="1320">
        <v>-30.779542362599997</v>
      </c>
      <c r="F38" s="408">
        <v>-0.47571339854906247</v>
      </c>
      <c r="G38" s="409">
        <v>-0.55623258872945647</v>
      </c>
      <c r="H38" s="1318">
        <v>-93.700433688899992</v>
      </c>
      <c r="I38" s="1320">
        <v>-140.44810160509999</v>
      </c>
      <c r="J38" s="1007">
        <v>0.49890556613013692</v>
      </c>
      <c r="K38" s="74"/>
      <c r="L38" s="74"/>
      <c r="N38"/>
      <c r="O38"/>
      <c r="P38"/>
      <c r="Q38"/>
      <c r="R38"/>
      <c r="S38"/>
    </row>
    <row r="39" spans="1:19" ht="14.5">
      <c r="A39" s="74"/>
      <c r="B39" s="678" t="s">
        <v>64</v>
      </c>
      <c r="C39" s="1318">
        <v>-40406.373552157405</v>
      </c>
      <c r="D39" s="1319">
        <v>-29843.936213868605</v>
      </c>
      <c r="E39" s="1320">
        <v>-18203.466627841994</v>
      </c>
      <c r="F39" s="408">
        <v>-0.390044714698768</v>
      </c>
      <c r="G39" s="409">
        <v>-0.54949021583576241</v>
      </c>
      <c r="H39" s="1318">
        <v>-104409.8051488793</v>
      </c>
      <c r="I39" s="1320">
        <v>-59336.982456529295</v>
      </c>
      <c r="J39" s="1007">
        <v>-0.43169147407257469</v>
      </c>
      <c r="K39" s="74"/>
      <c r="L39" s="74"/>
      <c r="N39"/>
      <c r="O39"/>
      <c r="P39"/>
      <c r="Q39"/>
      <c r="R39"/>
      <c r="S39"/>
    </row>
    <row r="40" spans="1:19" ht="15" thickBot="1">
      <c r="A40" s="74"/>
      <c r="B40" s="1284" t="s">
        <v>403</v>
      </c>
      <c r="C40" s="1335">
        <v>13921.256064428191</v>
      </c>
      <c r="D40" s="1336">
        <v>21602.584694191668</v>
      </c>
      <c r="E40" s="1337">
        <v>21058.527252331991</v>
      </c>
      <c r="F40" s="1270">
        <v>-2.5184830869148689E-2</v>
      </c>
      <c r="G40" s="1271">
        <v>0.51268873691225791</v>
      </c>
      <c r="H40" s="1335">
        <v>51253.898934488883</v>
      </c>
      <c r="I40" s="1337">
        <v>63398.614395342825</v>
      </c>
      <c r="J40" s="1285">
        <v>0.23695203122745712</v>
      </c>
      <c r="K40" s="74"/>
      <c r="L40" s="74"/>
      <c r="N40"/>
      <c r="O40"/>
      <c r="P40"/>
      <c r="Q40"/>
      <c r="R40"/>
      <c r="S40"/>
    </row>
    <row r="41" spans="1:19" ht="15" thickBot="1">
      <c r="A41" s="74"/>
      <c r="B41" s="685"/>
      <c r="C41" s="1272"/>
      <c r="D41" s="1272"/>
      <c r="E41" s="1272"/>
      <c r="F41" s="1272"/>
      <c r="G41" s="1272"/>
      <c r="H41" s="1286"/>
      <c r="I41" s="1286"/>
      <c r="J41" s="1286"/>
      <c r="K41" s="74"/>
      <c r="L41" s="74"/>
      <c r="N41"/>
      <c r="O41"/>
      <c r="P41"/>
      <c r="Q41"/>
      <c r="R41"/>
      <c r="S41"/>
    </row>
    <row r="42" spans="1:19" ht="14.5">
      <c r="A42" s="74"/>
      <c r="B42" s="1287" t="s">
        <v>469</v>
      </c>
      <c r="C42" s="688">
        <v>0.60363178686948171</v>
      </c>
      <c r="D42" s="1288">
        <v>0.60605009301366575</v>
      </c>
      <c r="E42" s="689">
        <v>0.65089334255297848</v>
      </c>
      <c r="F42" s="1289" t="s">
        <v>849</v>
      </c>
      <c r="G42" s="1290" t="s">
        <v>850</v>
      </c>
      <c r="H42" s="1291">
        <v>0.58575987445436806</v>
      </c>
      <c r="I42" s="1292">
        <v>0.61666168414766565</v>
      </c>
      <c r="J42" s="1292" t="s">
        <v>851</v>
      </c>
      <c r="K42" s="74"/>
      <c r="L42" s="74"/>
      <c r="N42"/>
      <c r="O42"/>
      <c r="P42"/>
      <c r="Q42"/>
      <c r="R42"/>
      <c r="S42"/>
    </row>
    <row r="43" spans="1:19" ht="14.5" thickBot="1">
      <c r="A43" s="74"/>
      <c r="B43" s="67" t="s">
        <v>36</v>
      </c>
      <c r="C43" s="1293">
        <v>6.5807434348448046E-2</v>
      </c>
      <c r="D43" s="401">
        <v>0.10134497135803237</v>
      </c>
      <c r="E43" s="402">
        <v>9.6552329463249528E-2</v>
      </c>
      <c r="F43" s="1254" t="s">
        <v>852</v>
      </c>
      <c r="G43" s="434" t="s">
        <v>853</v>
      </c>
      <c r="H43" s="1294">
        <v>0.18043261306789216</v>
      </c>
      <c r="I43" s="1295">
        <v>0.19750656534401517</v>
      </c>
      <c r="J43" s="1296" t="s">
        <v>680</v>
      </c>
      <c r="K43" s="74"/>
      <c r="L43" s="74"/>
    </row>
    <row r="44" spans="1:19">
      <c r="A44" s="74"/>
      <c r="B44" s="1297" t="s">
        <v>470</v>
      </c>
      <c r="C44" s="695">
        <v>0.86300844957859191</v>
      </c>
      <c r="D44" s="408">
        <v>0.85428875630329448</v>
      </c>
      <c r="E44" s="409">
        <v>0.84032634496048553</v>
      </c>
      <c r="F44" s="1254" t="s">
        <v>854</v>
      </c>
      <c r="G44" s="434" t="s">
        <v>855</v>
      </c>
      <c r="H44" s="74"/>
      <c r="I44" s="74"/>
      <c r="J44" s="74"/>
      <c r="K44" s="74"/>
      <c r="L44" s="74"/>
    </row>
    <row r="45" spans="1:19">
      <c r="A45" s="74"/>
      <c r="B45" s="678" t="s">
        <v>438</v>
      </c>
      <c r="C45" s="1298">
        <v>2.1146449380424707E-2</v>
      </c>
      <c r="D45" s="1299">
        <v>2.6674234918959563E-2</v>
      </c>
      <c r="E45" s="1300">
        <v>2.6231380940035708E-2</v>
      </c>
      <c r="F45" s="1254" t="s">
        <v>856</v>
      </c>
      <c r="G45" s="434" t="s">
        <v>857</v>
      </c>
      <c r="H45" s="74"/>
      <c r="I45" s="74"/>
      <c r="J45" s="74"/>
      <c r="K45" s="74"/>
      <c r="L45" s="74"/>
    </row>
    <row r="46" spans="1:19">
      <c r="A46" s="74"/>
      <c r="B46" s="678" t="s">
        <v>146</v>
      </c>
      <c r="C46" s="1298">
        <v>2.3969983731880133E-2</v>
      </c>
      <c r="D46" s="1299">
        <v>2.9872542703361614E-2</v>
      </c>
      <c r="E46" s="1300">
        <v>3.1117106925977724E-2</v>
      </c>
      <c r="F46" s="1254" t="s">
        <v>858</v>
      </c>
      <c r="G46" s="434" t="s">
        <v>859</v>
      </c>
      <c r="H46" s="74"/>
      <c r="I46" s="74"/>
      <c r="J46" s="74"/>
      <c r="K46" s="74"/>
      <c r="L46" s="74"/>
    </row>
    <row r="47" spans="1:19">
      <c r="A47" s="74"/>
      <c r="B47" s="678" t="s">
        <v>440</v>
      </c>
      <c r="C47" s="1298">
        <v>2.0336774063949465</v>
      </c>
      <c r="D47" s="1299">
        <v>1.4954466032242497</v>
      </c>
      <c r="E47" s="1300">
        <v>1.5006877939198449</v>
      </c>
      <c r="F47" s="1254" t="s">
        <v>860</v>
      </c>
      <c r="G47" s="434" t="s">
        <v>861</v>
      </c>
      <c r="H47" s="74"/>
      <c r="I47" s="74"/>
      <c r="J47" s="74"/>
      <c r="K47" s="74"/>
      <c r="L47" s="74"/>
    </row>
    <row r="48" spans="1:19">
      <c r="A48" s="74"/>
      <c r="B48" s="678" t="s">
        <v>442</v>
      </c>
      <c r="C48" s="1298">
        <v>1.7941212147443937</v>
      </c>
      <c r="D48" s="1299">
        <v>1.3353364124130906</v>
      </c>
      <c r="E48" s="1300">
        <v>1.2650634034846531</v>
      </c>
      <c r="F48" s="1254" t="s">
        <v>862</v>
      </c>
      <c r="G48" s="434" t="s">
        <v>863</v>
      </c>
      <c r="H48" s="74"/>
      <c r="I48" s="74"/>
      <c r="J48" s="74"/>
      <c r="K48" s="74"/>
      <c r="L48" s="74"/>
    </row>
    <row r="49" spans="1:12">
      <c r="A49" s="74"/>
      <c r="B49" s="678" t="s">
        <v>356</v>
      </c>
      <c r="C49" s="1301">
        <v>45</v>
      </c>
      <c r="D49" s="1272">
        <v>46</v>
      </c>
      <c r="E49" s="1302">
        <v>46</v>
      </c>
      <c r="F49" s="1272">
        <v>0</v>
      </c>
      <c r="G49" s="1302">
        <v>1</v>
      </c>
      <c r="H49" s="74"/>
      <c r="I49" s="74"/>
      <c r="J49" s="74"/>
      <c r="K49" s="74"/>
      <c r="L49" s="74"/>
    </row>
    <row r="50" spans="1:12">
      <c r="A50" s="74"/>
      <c r="B50" s="678" t="s">
        <v>360</v>
      </c>
      <c r="C50" s="1301">
        <v>1177</v>
      </c>
      <c r="D50" s="1272">
        <v>1355</v>
      </c>
      <c r="E50" s="1302">
        <v>1351</v>
      </c>
      <c r="F50" s="1272">
        <v>-4</v>
      </c>
      <c r="G50" s="1302">
        <v>174</v>
      </c>
      <c r="H50" s="74"/>
      <c r="I50" s="74"/>
      <c r="J50" s="74"/>
      <c r="K50" s="74"/>
      <c r="L50" s="74"/>
    </row>
    <row r="51" spans="1:12">
      <c r="A51" s="74"/>
      <c r="B51" s="678" t="s">
        <v>471</v>
      </c>
      <c r="C51" s="1301">
        <v>311</v>
      </c>
      <c r="D51" s="1272">
        <v>314</v>
      </c>
      <c r="E51" s="1302">
        <v>314</v>
      </c>
      <c r="F51" s="1272">
        <v>0</v>
      </c>
      <c r="G51" s="1302">
        <v>3</v>
      </c>
      <c r="H51" s="74"/>
      <c r="I51" s="74"/>
      <c r="J51" s="74"/>
      <c r="K51" s="74"/>
      <c r="L51" s="74"/>
    </row>
    <row r="52" spans="1:12" ht="14.5" thickBot="1">
      <c r="A52" s="74"/>
      <c r="B52" s="684" t="s">
        <v>79</v>
      </c>
      <c r="C52" s="1303">
        <v>1622</v>
      </c>
      <c r="D52" s="1304">
        <v>1729</v>
      </c>
      <c r="E52" s="1305">
        <v>1732</v>
      </c>
      <c r="F52" s="1306">
        <v>3</v>
      </c>
      <c r="G52" s="1307">
        <v>110</v>
      </c>
      <c r="H52" s="74"/>
      <c r="I52" s="74"/>
      <c r="J52" s="74"/>
      <c r="K52" s="74"/>
      <c r="L52" s="74"/>
    </row>
    <row r="53" spans="1:12">
      <c r="A53" s="74"/>
      <c r="B53" s="1273"/>
      <c r="C53" s="1275"/>
      <c r="D53" s="1275"/>
      <c r="E53" s="1275"/>
      <c r="F53" s="1308"/>
      <c r="G53" s="1308"/>
      <c r="H53" s="74"/>
      <c r="I53" s="74"/>
      <c r="J53" s="74"/>
      <c r="K53" s="74"/>
      <c r="L53" s="74"/>
    </row>
    <row r="54" spans="1:12">
      <c r="A54" s="74"/>
      <c r="B54" s="74"/>
      <c r="C54" s="74"/>
      <c r="D54" s="74"/>
      <c r="E54" s="74"/>
      <c r="F54" s="74"/>
      <c r="G54" s="74"/>
      <c r="H54" s="74"/>
      <c r="I54" s="74"/>
      <c r="J54" s="74"/>
      <c r="K54" s="74"/>
      <c r="L54" s="74"/>
    </row>
    <row r="55" spans="1:12">
      <c r="A55" s="74"/>
      <c r="B55" s="74"/>
      <c r="C55" s="74"/>
      <c r="D55" s="74"/>
      <c r="E55" s="74"/>
      <c r="F55" s="74"/>
      <c r="G55" s="74"/>
      <c r="H55" s="74"/>
      <c r="I55" s="74"/>
      <c r="J55" s="74"/>
      <c r="K55" s="74"/>
      <c r="L55" s="74"/>
    </row>
    <row r="56" spans="1:12">
      <c r="A56" s="74"/>
      <c r="B56" s="74"/>
      <c r="C56" s="74"/>
      <c r="D56" s="74"/>
      <c r="E56" s="74"/>
      <c r="F56" s="74"/>
      <c r="G56" s="74"/>
      <c r="H56" s="74"/>
      <c r="I56" s="74"/>
      <c r="J56" s="74"/>
      <c r="K56" s="74"/>
      <c r="L56" s="74"/>
    </row>
    <row r="57" spans="1:12">
      <c r="A57" s="74"/>
      <c r="B57" s="74"/>
      <c r="C57" s="74"/>
      <c r="D57" s="74"/>
      <c r="E57" s="74"/>
      <c r="F57" s="74"/>
      <c r="G57" s="74"/>
      <c r="H57" s="74"/>
      <c r="I57" s="74"/>
      <c r="J57" s="74"/>
      <c r="K57" s="74"/>
      <c r="L57" s="74"/>
    </row>
    <row r="58" spans="1:12">
      <c r="A58" s="74"/>
      <c r="B58" s="74"/>
      <c r="C58" s="74"/>
      <c r="D58" s="74"/>
      <c r="E58" s="74"/>
      <c r="F58" s="74"/>
      <c r="G58" s="74"/>
      <c r="H58" s="74"/>
      <c r="I58" s="74"/>
      <c r="J58" s="74"/>
      <c r="K58" s="74"/>
      <c r="L58" s="74"/>
    </row>
    <row r="59" spans="1:12">
      <c r="A59" s="74"/>
      <c r="B59" s="74"/>
      <c r="C59" s="74"/>
      <c r="D59" s="74"/>
      <c r="E59" s="74"/>
      <c r="F59" s="74"/>
      <c r="G59" s="74"/>
      <c r="H59" s="74"/>
      <c r="I59" s="74"/>
      <c r="J59" s="74"/>
      <c r="K59" s="74"/>
      <c r="L59" s="74"/>
    </row>
  </sheetData>
  <mergeCells count="6">
    <mergeCell ref="B2:G3"/>
    <mergeCell ref="H31:I31"/>
    <mergeCell ref="C31:E31"/>
    <mergeCell ref="F31:G31"/>
    <mergeCell ref="C5:E5"/>
    <mergeCell ref="F5:G5"/>
  </mergeCells>
  <hyperlinks>
    <hyperlink ref="A1" location="Índice!A1" display="Volver al índice" xr:uid="{BAD95EFD-F651-442F-AEC0-4E75F5DCF70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dimension ref="A1:H50"/>
  <sheetViews>
    <sheetView showGridLines="0" zoomScale="90" zoomScaleNormal="90" workbookViewId="0">
      <selection activeCell="J41" sqref="J41"/>
    </sheetView>
  </sheetViews>
  <sheetFormatPr baseColWidth="10" defaultColWidth="11.453125" defaultRowHeight="14.5"/>
  <cols>
    <col min="2" max="2" width="39.81640625" bestFit="1" customWidth="1"/>
  </cols>
  <sheetData>
    <row r="1" spans="1:8">
      <c r="A1" s="385" t="s">
        <v>54</v>
      </c>
    </row>
    <row r="2" spans="1:8" ht="15" thickBot="1"/>
    <row r="3" spans="1:8" ht="15" thickBot="1">
      <c r="B3" s="374" t="s">
        <v>731</v>
      </c>
      <c r="C3" s="374" t="s">
        <v>40</v>
      </c>
      <c r="D3" s="375" t="s">
        <v>789</v>
      </c>
      <c r="E3" s="376" t="s">
        <v>636</v>
      </c>
      <c r="F3" s="377" t="s">
        <v>790</v>
      </c>
    </row>
    <row r="4" spans="1:8">
      <c r="B4" s="291" t="s">
        <v>41</v>
      </c>
      <c r="C4" s="380"/>
      <c r="D4" s="84"/>
      <c r="E4" s="74"/>
      <c r="F4" s="85"/>
    </row>
    <row r="5" spans="1:8">
      <c r="B5" s="86" t="s">
        <v>606</v>
      </c>
      <c r="C5" s="381" t="s">
        <v>42</v>
      </c>
      <c r="D5" s="87">
        <v>0.6</v>
      </c>
      <c r="E5" s="171">
        <v>0.73</v>
      </c>
      <c r="F5" s="88">
        <v>0.76</v>
      </c>
    </row>
    <row r="6" spans="1:8">
      <c r="B6" s="86" t="s">
        <v>43</v>
      </c>
      <c r="C6" s="381" t="s">
        <v>42</v>
      </c>
      <c r="D6" s="160">
        <v>0.09</v>
      </c>
      <c r="E6" s="172">
        <v>0.08</v>
      </c>
      <c r="F6" s="170">
        <v>7.0000000000000007E-2</v>
      </c>
    </row>
    <row r="7" spans="1:8">
      <c r="B7" s="86" t="s">
        <v>607</v>
      </c>
      <c r="C7" s="381" t="s">
        <v>44</v>
      </c>
      <c r="D7" s="87">
        <v>0.74</v>
      </c>
      <c r="E7" s="171">
        <v>0.75</v>
      </c>
      <c r="F7" s="88">
        <v>0.7</v>
      </c>
    </row>
    <row r="8" spans="1:8">
      <c r="B8" s="86" t="s">
        <v>608</v>
      </c>
      <c r="C8" s="381" t="s">
        <v>44</v>
      </c>
      <c r="D8" s="87">
        <v>0.43</v>
      </c>
      <c r="E8" s="171">
        <v>0.44</v>
      </c>
      <c r="F8" s="88">
        <v>0.44</v>
      </c>
    </row>
    <row r="9" spans="1:8" ht="15" thickBot="1">
      <c r="B9" s="86" t="s">
        <v>609</v>
      </c>
      <c r="C9" s="381" t="s">
        <v>44</v>
      </c>
      <c r="D9" s="89">
        <v>24.5</v>
      </c>
      <c r="E9" s="176">
        <v>26.7</v>
      </c>
      <c r="F9" s="90">
        <v>22.1</v>
      </c>
    </row>
    <row r="10" spans="1:8">
      <c r="B10" s="378" t="s">
        <v>45</v>
      </c>
      <c r="C10" s="382"/>
      <c r="D10" s="173"/>
      <c r="E10" s="174"/>
      <c r="F10" s="175"/>
    </row>
    <row r="11" spans="1:8">
      <c r="B11" s="86" t="s">
        <v>605</v>
      </c>
      <c r="C11" s="381" t="s">
        <v>42</v>
      </c>
      <c r="D11" s="87">
        <v>0.45</v>
      </c>
      <c r="E11" s="171">
        <v>0.5</v>
      </c>
      <c r="F11" s="88">
        <v>0.51</v>
      </c>
    </row>
    <row r="12" spans="1:8">
      <c r="B12" s="86" t="s">
        <v>893</v>
      </c>
      <c r="C12" s="381" t="s">
        <v>46</v>
      </c>
      <c r="D12" s="161">
        <v>4.7</v>
      </c>
      <c r="E12" s="176">
        <v>4.7</v>
      </c>
      <c r="F12" s="177">
        <v>4.7</v>
      </c>
    </row>
    <row r="13" spans="1:8" ht="15" thickBot="1">
      <c r="B13" s="86" t="s">
        <v>894</v>
      </c>
      <c r="C13" s="381" t="s">
        <v>46</v>
      </c>
      <c r="D13" s="161">
        <v>3.9</v>
      </c>
      <c r="E13" s="176">
        <v>4.5</v>
      </c>
      <c r="F13" s="177">
        <v>4.2</v>
      </c>
    </row>
    <row r="14" spans="1:8">
      <c r="B14" s="379" t="s">
        <v>47</v>
      </c>
      <c r="C14" s="383"/>
      <c r="D14" s="173"/>
      <c r="E14" s="174"/>
      <c r="F14" s="175"/>
    </row>
    <row r="15" spans="1:8" ht="15" thickBot="1">
      <c r="B15" s="188" t="s">
        <v>604</v>
      </c>
      <c r="C15" s="384" t="s">
        <v>46</v>
      </c>
      <c r="D15" s="178">
        <v>0.53</v>
      </c>
      <c r="E15" s="179">
        <v>0.53</v>
      </c>
      <c r="F15" s="180">
        <v>0.57999999999999996</v>
      </c>
    </row>
    <row r="16" spans="1:8">
      <c r="B16" s="1900" t="s">
        <v>610</v>
      </c>
      <c r="C16" s="1900"/>
      <c r="D16" s="1900"/>
      <c r="E16" s="1900"/>
      <c r="F16" s="1900"/>
      <c r="G16" s="74"/>
      <c r="H16" s="74"/>
    </row>
    <row r="17" spans="2:8">
      <c r="B17" s="1900" t="s">
        <v>611</v>
      </c>
      <c r="C17" s="1900"/>
      <c r="D17" s="1900"/>
      <c r="E17" s="1900"/>
      <c r="F17" s="1900"/>
      <c r="G17" s="1900"/>
      <c r="H17" s="1900"/>
    </row>
    <row r="18" spans="2:8">
      <c r="B18" s="1900" t="s">
        <v>612</v>
      </c>
      <c r="C18" s="1900"/>
      <c r="D18" s="1900"/>
      <c r="E18" s="1900"/>
      <c r="F18" s="1900"/>
      <c r="G18" s="74"/>
      <c r="H18" s="74"/>
    </row>
    <row r="19" spans="2:8">
      <c r="B19" s="1900" t="s">
        <v>613</v>
      </c>
      <c r="C19" s="1900"/>
      <c r="D19" s="1900"/>
      <c r="E19" s="1900"/>
      <c r="F19" s="1900"/>
      <c r="G19" s="74"/>
      <c r="H19" s="74"/>
    </row>
    <row r="20" spans="2:8">
      <c r="B20" s="1900" t="s">
        <v>614</v>
      </c>
      <c r="C20" s="1900"/>
      <c r="D20" s="1900"/>
      <c r="E20" s="1900"/>
      <c r="F20" s="1900"/>
      <c r="G20" s="74"/>
      <c r="H20" s="74"/>
    </row>
    <row r="21" spans="2:8">
      <c r="B21" s="1900" t="s">
        <v>615</v>
      </c>
      <c r="C21" s="1900"/>
      <c r="D21" s="1900"/>
      <c r="E21" s="1900"/>
      <c r="F21" s="1900"/>
      <c r="G21" s="74"/>
      <c r="H21" s="74"/>
    </row>
    <row r="22" spans="2:8">
      <c r="B22" s="1900" t="s">
        <v>616</v>
      </c>
      <c r="C22" s="1900"/>
      <c r="D22" s="1900"/>
      <c r="E22" s="1900"/>
      <c r="F22" s="1900"/>
      <c r="G22" s="74"/>
      <c r="H22" s="74"/>
    </row>
    <row r="23" spans="2:8" ht="17.149999999999999" customHeight="1">
      <c r="B23" s="1901"/>
      <c r="C23" s="1901"/>
      <c r="D23" s="1901"/>
      <c r="E23" s="1901"/>
      <c r="F23" s="1901"/>
    </row>
    <row r="24" spans="2:8" ht="15" thickBot="1"/>
    <row r="25" spans="2:8" ht="15" thickBot="1">
      <c r="B25" s="488" t="s">
        <v>617</v>
      </c>
      <c r="C25" s="489" t="s">
        <v>789</v>
      </c>
      <c r="D25" s="489" t="s">
        <v>636</v>
      </c>
      <c r="E25" s="490" t="s">
        <v>790</v>
      </c>
    </row>
    <row r="26" spans="2:8">
      <c r="B26" s="291" t="s">
        <v>649</v>
      </c>
      <c r="C26" s="288"/>
      <c r="D26" s="288"/>
      <c r="E26" s="90"/>
    </row>
    <row r="27" spans="2:8">
      <c r="B27" s="86" t="s">
        <v>650</v>
      </c>
      <c r="C27" s="288">
        <v>10</v>
      </c>
      <c r="D27" s="288">
        <v>12.3</v>
      </c>
      <c r="E27" s="90">
        <v>13.4</v>
      </c>
    </row>
    <row r="28" spans="2:8">
      <c r="B28" s="86" t="s">
        <v>651</v>
      </c>
      <c r="C28" s="288">
        <v>5.9</v>
      </c>
      <c r="D28" s="288">
        <v>8.4</v>
      </c>
      <c r="E28" s="90">
        <v>9</v>
      </c>
    </row>
    <row r="29" spans="2:8" ht="15" thickBot="1">
      <c r="B29" s="188" t="s">
        <v>652</v>
      </c>
      <c r="C29" s="289">
        <v>2.4</v>
      </c>
      <c r="D29" s="289">
        <v>5.2</v>
      </c>
      <c r="E29" s="290">
        <v>6.5</v>
      </c>
    </row>
    <row r="30" spans="2:8">
      <c r="B30" s="291" t="s">
        <v>653</v>
      </c>
      <c r="C30" s="288"/>
      <c r="D30" s="288"/>
      <c r="E30" s="90"/>
    </row>
    <row r="31" spans="2:8">
      <c r="B31" s="86" t="s">
        <v>654</v>
      </c>
      <c r="C31" s="288">
        <v>120.2</v>
      </c>
      <c r="D31" s="288">
        <v>178</v>
      </c>
      <c r="E31" s="90">
        <v>220.7</v>
      </c>
    </row>
    <row r="32" spans="2:8" ht="15" thickBot="1">
      <c r="B32" s="188" t="s">
        <v>655</v>
      </c>
      <c r="C32" s="289">
        <v>42.9</v>
      </c>
      <c r="D32" s="289">
        <v>53.5</v>
      </c>
      <c r="E32" s="290">
        <v>90.7</v>
      </c>
    </row>
    <row r="33" spans="2:5">
      <c r="B33" s="291" t="s">
        <v>656</v>
      </c>
      <c r="C33" s="288"/>
      <c r="D33" s="288"/>
      <c r="E33" s="90"/>
    </row>
    <row r="34" spans="2:5" ht="15" thickBot="1">
      <c r="B34" s="188" t="s">
        <v>657</v>
      </c>
      <c r="C34" s="289">
        <v>70</v>
      </c>
      <c r="D34" s="289">
        <v>78</v>
      </c>
      <c r="E34" s="290">
        <v>76</v>
      </c>
    </row>
    <row r="35" spans="2:5">
      <c r="B35" s="291" t="s">
        <v>658</v>
      </c>
      <c r="C35" s="288"/>
      <c r="D35" s="288"/>
      <c r="E35" s="90"/>
    </row>
    <row r="36" spans="2:5">
      <c r="B36" s="86" t="s">
        <v>659</v>
      </c>
      <c r="C36" s="288">
        <v>17</v>
      </c>
      <c r="D36" s="288">
        <v>25</v>
      </c>
      <c r="E36" s="90">
        <v>29</v>
      </c>
    </row>
    <row r="37" spans="2:5">
      <c r="B37" s="86" t="s">
        <v>660</v>
      </c>
      <c r="C37" s="288">
        <v>1.4</v>
      </c>
      <c r="D37" s="288">
        <v>2.2999999999999998</v>
      </c>
      <c r="E37" s="90">
        <v>2.9</v>
      </c>
    </row>
    <row r="38" spans="2:5" ht="15" thickBot="1">
      <c r="B38" s="188" t="s">
        <v>661</v>
      </c>
      <c r="C38" s="289">
        <v>5.3</v>
      </c>
      <c r="D38" s="289">
        <v>4.3</v>
      </c>
      <c r="E38" s="290">
        <v>4.3</v>
      </c>
    </row>
    <row r="39" spans="2:5">
      <c r="B39" s="291" t="s">
        <v>662</v>
      </c>
      <c r="C39" s="288"/>
      <c r="D39" s="288"/>
      <c r="E39" s="90"/>
    </row>
    <row r="40" spans="2:5">
      <c r="B40" s="291" t="s">
        <v>663</v>
      </c>
      <c r="C40" s="288"/>
      <c r="D40" s="288"/>
      <c r="E40" s="90"/>
    </row>
    <row r="41" spans="2:5">
      <c r="B41" s="86" t="s">
        <v>664</v>
      </c>
      <c r="C41" s="288">
        <v>18.100000000000001</v>
      </c>
      <c r="D41" s="288">
        <v>34.4</v>
      </c>
      <c r="E41" s="90">
        <v>42</v>
      </c>
    </row>
    <row r="42" spans="2:5">
      <c r="B42" s="86" t="s">
        <v>665</v>
      </c>
      <c r="C42" s="288" t="s">
        <v>48</v>
      </c>
      <c r="D42" s="288">
        <v>5.0999999999999996</v>
      </c>
      <c r="E42" s="292">
        <v>10.6</v>
      </c>
    </row>
    <row r="43" spans="2:5">
      <c r="B43" s="291" t="s">
        <v>666</v>
      </c>
      <c r="C43" s="288"/>
      <c r="D43" s="288"/>
      <c r="E43" s="90"/>
    </row>
    <row r="44" spans="2:5">
      <c r="B44" s="86" t="s">
        <v>667</v>
      </c>
      <c r="C44" s="288" t="s">
        <v>48</v>
      </c>
      <c r="D44" s="288">
        <v>25</v>
      </c>
      <c r="E44" s="90">
        <v>41</v>
      </c>
    </row>
    <row r="45" spans="2:5">
      <c r="B45" s="291" t="s">
        <v>668</v>
      </c>
      <c r="C45" s="288"/>
      <c r="D45" s="288"/>
      <c r="E45" s="90"/>
    </row>
    <row r="46" spans="2:5" ht="15" thickBot="1">
      <c r="B46" s="188" t="s">
        <v>669</v>
      </c>
      <c r="C46" s="289" t="s">
        <v>48</v>
      </c>
      <c r="D46" s="289">
        <v>165.8</v>
      </c>
      <c r="E46" s="290">
        <v>228</v>
      </c>
    </row>
    <row r="47" spans="2:5" ht="10.25" customHeight="1">
      <c r="B47" s="1899" t="s">
        <v>670</v>
      </c>
      <c r="C47" s="1899"/>
      <c r="D47" s="1899"/>
      <c r="E47" s="1899"/>
    </row>
    <row r="48" spans="2:5">
      <c r="B48" s="560" t="s">
        <v>671</v>
      </c>
      <c r="C48" s="74"/>
      <c r="D48" s="74"/>
      <c r="E48" s="74"/>
    </row>
    <row r="49" spans="2:5">
      <c r="B49" s="560" t="s">
        <v>672</v>
      </c>
      <c r="C49" s="74"/>
      <c r="D49" s="74"/>
      <c r="E49" s="74"/>
    </row>
    <row r="50" spans="2:5">
      <c r="B50" s="560" t="s">
        <v>673</v>
      </c>
      <c r="C50" s="74"/>
      <c r="D50" s="74"/>
      <c r="E50" s="74"/>
    </row>
  </sheetData>
  <mergeCells count="9">
    <mergeCell ref="B47:E47"/>
    <mergeCell ref="B17:H17"/>
    <mergeCell ref="B16:F16"/>
    <mergeCell ref="B18:F18"/>
    <mergeCell ref="B19:F19"/>
    <mergeCell ref="B20:F20"/>
    <mergeCell ref="B21:F21"/>
    <mergeCell ref="B22:F22"/>
    <mergeCell ref="B23:F23"/>
  </mergeCells>
  <hyperlinks>
    <hyperlink ref="A1" location="Índice!A1" display="Volver al índice" xr:uid="{03118031-5F5C-4511-AE68-E591A0DC7906}"/>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K57"/>
  <sheetViews>
    <sheetView showGridLines="0" topLeftCell="A4" zoomScale="70" zoomScaleNormal="70" workbookViewId="0">
      <selection activeCell="D48" sqref="D48:E48"/>
    </sheetView>
  </sheetViews>
  <sheetFormatPr baseColWidth="10" defaultColWidth="11.453125" defaultRowHeight="14"/>
  <cols>
    <col min="1" max="1" width="11.453125" style="45"/>
    <col min="2" max="2" width="52.90625" style="45" customWidth="1"/>
    <col min="3" max="3" width="14.54296875" style="45" bestFit="1" customWidth="1"/>
    <col min="4" max="4" width="15" style="45" bestFit="1" customWidth="1"/>
    <col min="5" max="5" width="14.54296875" style="45" bestFit="1" customWidth="1"/>
    <col min="6" max="7" width="11.36328125" style="45" bestFit="1" customWidth="1"/>
    <col min="8" max="9" width="16.90625" style="45" customWidth="1"/>
    <col min="10" max="10" width="20.90625" style="45" customWidth="1"/>
    <col min="11" max="16384" width="11.453125" style="45"/>
  </cols>
  <sheetData>
    <row r="1" spans="1:11">
      <c r="A1" s="1252" t="s">
        <v>54</v>
      </c>
    </row>
    <row r="2" spans="1:11">
      <c r="A2" s="74"/>
      <c r="B2" s="74"/>
      <c r="C2" s="74"/>
      <c r="D2" s="74"/>
      <c r="F2" s="1110"/>
      <c r="G2" s="1110"/>
      <c r="H2" s="1110"/>
      <c r="I2" s="1110"/>
      <c r="J2" s="74"/>
      <c r="K2" s="74"/>
    </row>
    <row r="3" spans="1:11">
      <c r="A3" s="74"/>
      <c r="B3" s="2124" t="s">
        <v>786</v>
      </c>
      <c r="C3" s="2124"/>
      <c r="D3" s="2124"/>
      <c r="E3" s="2124"/>
      <c r="F3" s="2124"/>
      <c r="G3" s="2124"/>
      <c r="H3" s="1110"/>
      <c r="I3" s="1110"/>
      <c r="J3" s="74"/>
      <c r="K3" s="74"/>
    </row>
    <row r="4" spans="1:11">
      <c r="A4" s="74"/>
      <c r="B4" s="2124"/>
      <c r="C4" s="2124"/>
      <c r="D4" s="2124"/>
      <c r="E4" s="2124"/>
      <c r="F4" s="2124"/>
      <c r="G4" s="2124"/>
      <c r="H4" s="74"/>
      <c r="I4" s="74"/>
      <c r="J4" s="74"/>
      <c r="K4" s="74"/>
    </row>
    <row r="5" spans="1:11" ht="14.5" thickBot="1">
      <c r="A5" s="74"/>
      <c r="B5" s="877"/>
      <c r="C5" s="877"/>
      <c r="D5" s="877"/>
      <c r="E5" s="877"/>
      <c r="F5" s="877"/>
      <c r="G5" s="877"/>
      <c r="H5" s="74"/>
      <c r="I5" s="74"/>
      <c r="J5" s="74"/>
      <c r="K5" s="74"/>
    </row>
    <row r="6" spans="1:11">
      <c r="A6" s="74"/>
      <c r="B6" s="1342"/>
      <c r="C6" s="2139" t="s">
        <v>125</v>
      </c>
      <c r="D6" s="2139"/>
      <c r="E6" s="2139"/>
      <c r="F6" s="2140" t="s">
        <v>455</v>
      </c>
      <c r="G6" s="2140"/>
      <c r="H6" s="74"/>
      <c r="I6" s="74"/>
      <c r="J6" s="74"/>
      <c r="K6" s="74"/>
    </row>
    <row r="7" spans="1:11" ht="14.5" thickBot="1">
      <c r="A7" s="74"/>
      <c r="B7" s="1343"/>
      <c r="C7" s="1344" t="s">
        <v>794</v>
      </c>
      <c r="D7" s="1345" t="s">
        <v>637</v>
      </c>
      <c r="E7" s="1346" t="s">
        <v>795</v>
      </c>
      <c r="F7" s="1347" t="s">
        <v>55</v>
      </c>
      <c r="G7" s="1258" t="s">
        <v>56</v>
      </c>
      <c r="H7" s="74"/>
      <c r="I7" s="74"/>
      <c r="J7" s="74"/>
      <c r="K7" s="74"/>
    </row>
    <row r="8" spans="1:11">
      <c r="A8" s="74"/>
      <c r="B8" s="1348" t="s">
        <v>372</v>
      </c>
      <c r="C8" s="1338"/>
      <c r="D8" s="1310"/>
      <c r="E8" s="1311"/>
      <c r="F8" s="1339"/>
      <c r="G8" s="1261"/>
      <c r="H8" s="74"/>
      <c r="I8" s="74"/>
      <c r="J8" s="74"/>
      <c r="K8" s="74"/>
    </row>
    <row r="9" spans="1:11">
      <c r="A9" s="74"/>
      <c r="B9" s="1262" t="s">
        <v>374</v>
      </c>
      <c r="C9" s="1312">
        <v>1869624.02678</v>
      </c>
      <c r="D9" s="1313">
        <v>1605461.92245</v>
      </c>
      <c r="E9" s="1314">
        <v>1618194.3077199999</v>
      </c>
      <c r="F9" s="695">
        <v>7.9306678607300451E-3</v>
      </c>
      <c r="G9" s="409">
        <v>-0.13448143341045438</v>
      </c>
      <c r="H9" s="74"/>
      <c r="I9" s="74"/>
      <c r="J9" s="74"/>
      <c r="K9" s="74"/>
    </row>
    <row r="10" spans="1:11">
      <c r="A10" s="74"/>
      <c r="B10" s="1262" t="s">
        <v>223</v>
      </c>
      <c r="C10" s="1312">
        <v>1771297.7940699998</v>
      </c>
      <c r="D10" s="1313">
        <v>1574763.4406099999</v>
      </c>
      <c r="E10" s="1314">
        <v>1789628.2967699999</v>
      </c>
      <c r="F10" s="695">
        <v>0.13644262409138097</v>
      </c>
      <c r="G10" s="409">
        <v>1.0348628424518669E-2</v>
      </c>
      <c r="H10" s="74"/>
      <c r="I10" s="74"/>
      <c r="J10" s="74"/>
      <c r="K10" s="74"/>
    </row>
    <row r="11" spans="1:11">
      <c r="A11" s="74"/>
      <c r="B11" s="1228" t="s">
        <v>34</v>
      </c>
      <c r="C11" s="1315">
        <v>14228230.93778</v>
      </c>
      <c r="D11" s="1316">
        <v>14198690.17271</v>
      </c>
      <c r="E11" s="1317">
        <v>13562314.025979999</v>
      </c>
      <c r="F11" s="1340">
        <v>-4.4819355798968008E-2</v>
      </c>
      <c r="G11" s="412">
        <v>-4.6802509371126511E-2</v>
      </c>
      <c r="H11" s="74"/>
      <c r="I11" s="74"/>
      <c r="J11" s="74"/>
      <c r="K11" s="74"/>
    </row>
    <row r="12" spans="1:11">
      <c r="A12" s="74"/>
      <c r="B12" s="1263" t="s">
        <v>382</v>
      </c>
      <c r="C12" s="1312">
        <v>13213978.61603</v>
      </c>
      <c r="D12" s="1313">
        <v>13220656.77722</v>
      </c>
      <c r="E12" s="1314">
        <v>12622778.19775</v>
      </c>
      <c r="F12" s="695">
        <v>-4.5223061875426684E-2</v>
      </c>
      <c r="G12" s="409">
        <v>-4.4740530877112938E-2</v>
      </c>
      <c r="H12" s="74"/>
      <c r="I12" s="1110"/>
      <c r="J12" s="74"/>
      <c r="K12" s="74"/>
    </row>
    <row r="13" spans="1:11">
      <c r="A13" s="74"/>
      <c r="B13" s="1263" t="s">
        <v>456</v>
      </c>
      <c r="C13" s="1312">
        <v>933424.94489000004</v>
      </c>
      <c r="D13" s="1313">
        <v>887987.26471999998</v>
      </c>
      <c r="E13" s="1314">
        <v>845479.07472999999</v>
      </c>
      <c r="F13" s="695">
        <v>-4.7870269855056602E-2</v>
      </c>
      <c r="G13" s="409">
        <v>-9.4218469992104259E-2</v>
      </c>
      <c r="H13" s="74"/>
      <c r="I13" s="1110"/>
      <c r="J13" s="74"/>
      <c r="K13" s="74"/>
    </row>
    <row r="14" spans="1:11">
      <c r="A14" s="74"/>
      <c r="B14" s="1263" t="s">
        <v>457</v>
      </c>
      <c r="C14" s="1312">
        <v>80827.376860000004</v>
      </c>
      <c r="D14" s="1313">
        <v>90046.130769999989</v>
      </c>
      <c r="E14" s="1314">
        <v>94056.753500000006</v>
      </c>
      <c r="F14" s="695">
        <v>4.4539645354047863E-2</v>
      </c>
      <c r="G14" s="409">
        <v>0.16367445231971867</v>
      </c>
      <c r="H14" s="74"/>
      <c r="I14" s="74"/>
      <c r="J14" s="74"/>
      <c r="K14" s="74"/>
    </row>
    <row r="15" spans="1:11">
      <c r="A15" s="74"/>
      <c r="B15" s="1263" t="s">
        <v>458</v>
      </c>
      <c r="C15" s="1318">
        <v>-1083337.1886800001</v>
      </c>
      <c r="D15" s="1319">
        <v>-1090403.83207</v>
      </c>
      <c r="E15" s="1320">
        <v>-1031936.916</v>
      </c>
      <c r="F15" s="695">
        <v>-5.3619507149940682E-2</v>
      </c>
      <c r="G15" s="409">
        <v>-4.7446236699978162E-2</v>
      </c>
      <c r="H15" s="74"/>
      <c r="I15" s="74"/>
      <c r="J15" s="74"/>
      <c r="K15" s="74"/>
    </row>
    <row r="16" spans="1:11">
      <c r="A16" s="74"/>
      <c r="B16" s="1265" t="s">
        <v>386</v>
      </c>
      <c r="C16" s="1315">
        <v>13144893.7491</v>
      </c>
      <c r="D16" s="1316">
        <v>13108286.340639999</v>
      </c>
      <c r="E16" s="1321">
        <v>12530377.10998</v>
      </c>
      <c r="F16" s="1340">
        <v>-4.4087321228884813E-2</v>
      </c>
      <c r="G16" s="412">
        <v>-4.6749456545593926E-2</v>
      </c>
      <c r="H16" s="74"/>
      <c r="I16" s="74"/>
      <c r="J16" s="74"/>
      <c r="K16" s="74"/>
    </row>
    <row r="17" spans="1:11">
      <c r="A17" s="74"/>
      <c r="B17" s="1266" t="s">
        <v>459</v>
      </c>
      <c r="C17" s="1312">
        <v>132814.85212999998</v>
      </c>
      <c r="D17" s="1313">
        <v>130977.00854000001</v>
      </c>
      <c r="E17" s="1322">
        <v>131899.46791000001</v>
      </c>
      <c r="F17" s="695">
        <v>7.0429106625859994E-3</v>
      </c>
      <c r="G17" s="409">
        <v>-6.8921826536688657E-3</v>
      </c>
      <c r="H17" s="74"/>
      <c r="I17" s="74"/>
      <c r="J17" s="74"/>
      <c r="K17" s="74"/>
    </row>
    <row r="18" spans="1:11">
      <c r="A18" s="74"/>
      <c r="B18" s="1266" t="s">
        <v>418</v>
      </c>
      <c r="C18" s="1312">
        <v>689100.34868000075</v>
      </c>
      <c r="D18" s="1313">
        <v>724568.96168000204</v>
      </c>
      <c r="E18" s="1322">
        <v>709081.50155000295</v>
      </c>
      <c r="F18" s="695">
        <v>-2.1374722005879865E-2</v>
      </c>
      <c r="G18" s="409">
        <v>2.8995998780550369E-2</v>
      </c>
      <c r="H18" s="74"/>
      <c r="I18" s="74"/>
      <c r="J18" s="74"/>
      <c r="K18" s="74"/>
    </row>
    <row r="19" spans="1:11">
      <c r="A19" s="74"/>
      <c r="B19" s="1267" t="s">
        <v>460</v>
      </c>
      <c r="C19" s="1315">
        <v>17607730.77076</v>
      </c>
      <c r="D19" s="1316">
        <v>17144057.673920002</v>
      </c>
      <c r="E19" s="1321">
        <v>16779180.683930002</v>
      </c>
      <c r="F19" s="1340">
        <v>-2.1283000613388059E-2</v>
      </c>
      <c r="G19" s="412">
        <v>-4.7056040191500226E-2</v>
      </c>
      <c r="H19" s="74"/>
      <c r="I19" s="74"/>
      <c r="J19" s="74"/>
      <c r="K19" s="74"/>
    </row>
    <row r="20" spans="1:11">
      <c r="A20" s="74"/>
      <c r="B20" s="1267"/>
      <c r="C20" s="1315"/>
      <c r="D20" s="1316"/>
      <c r="E20" s="1321"/>
      <c r="F20" s="1340"/>
      <c r="G20" s="412"/>
      <c r="H20" s="74"/>
      <c r="I20" s="74"/>
      <c r="J20" s="74"/>
      <c r="K20" s="74"/>
    </row>
    <row r="21" spans="1:11">
      <c r="A21" s="74"/>
      <c r="B21" s="1265" t="s">
        <v>461</v>
      </c>
      <c r="C21" s="1315"/>
      <c r="D21" s="1316"/>
      <c r="E21" s="1321"/>
      <c r="F21" s="695"/>
      <c r="G21" s="412"/>
      <c r="H21" s="74"/>
      <c r="I21" s="74"/>
      <c r="J21" s="74"/>
      <c r="K21" s="74"/>
    </row>
    <row r="22" spans="1:11">
      <c r="A22" s="74"/>
      <c r="B22" s="1227" t="s">
        <v>69</v>
      </c>
      <c r="C22" s="1312">
        <v>9185352.5486599989</v>
      </c>
      <c r="D22" s="1313">
        <v>9858344.2646000013</v>
      </c>
      <c r="E22" s="1314">
        <v>10036767.313370001</v>
      </c>
      <c r="F22" s="695">
        <v>1.8098683103479507E-2</v>
      </c>
      <c r="G22" s="409">
        <v>9.269266042860913E-2</v>
      </c>
      <c r="H22" s="74"/>
      <c r="I22" s="74"/>
      <c r="J22" s="74"/>
      <c r="K22" s="74"/>
    </row>
    <row r="23" spans="1:11">
      <c r="A23" s="74"/>
      <c r="B23" s="1227" t="s">
        <v>172</v>
      </c>
      <c r="C23" s="1312">
        <v>3315936.48911</v>
      </c>
      <c r="D23" s="1313">
        <v>2696599.2141300002</v>
      </c>
      <c r="E23" s="1314">
        <v>2466912.80559</v>
      </c>
      <c r="F23" s="695">
        <v>-8.5176324066423614E-2</v>
      </c>
      <c r="G23" s="409">
        <v>-0.25604340924752711</v>
      </c>
      <c r="H23" s="74"/>
      <c r="I23" s="74"/>
      <c r="J23" s="74"/>
      <c r="K23" s="74"/>
    </row>
    <row r="24" spans="1:11">
      <c r="A24" s="74"/>
      <c r="B24" s="1227" t="s">
        <v>462</v>
      </c>
      <c r="C24" s="1312">
        <v>452099.86744999996</v>
      </c>
      <c r="D24" s="1313">
        <v>651640.59927999997</v>
      </c>
      <c r="E24" s="1314">
        <v>701232.59761000006</v>
      </c>
      <c r="F24" s="695">
        <v>7.6103297407795756E-2</v>
      </c>
      <c r="G24" s="409">
        <v>0.55105685291436846</v>
      </c>
      <c r="H24" s="74"/>
      <c r="I24" s="74"/>
      <c r="J24" s="74"/>
      <c r="K24" s="74"/>
    </row>
    <row r="25" spans="1:11">
      <c r="A25" s="74"/>
      <c r="B25" s="1227" t="s">
        <v>405</v>
      </c>
      <c r="C25" s="1312">
        <v>1923119.13301</v>
      </c>
      <c r="D25" s="1313">
        <v>1059119.2190499995</v>
      </c>
      <c r="E25" s="1314">
        <v>643403.07846000046</v>
      </c>
      <c r="F25" s="695">
        <v>-0.39251118581615851</v>
      </c>
      <c r="G25" s="409">
        <v>-0.66543774256305799</v>
      </c>
      <c r="H25" s="74"/>
      <c r="I25" s="74"/>
      <c r="J25" s="74"/>
      <c r="K25" s="74"/>
    </row>
    <row r="26" spans="1:11">
      <c r="A26" s="74"/>
      <c r="B26" s="1267" t="s">
        <v>463</v>
      </c>
      <c r="C26" s="1315">
        <v>14876508.03823</v>
      </c>
      <c r="D26" s="1316">
        <v>14265703.29706</v>
      </c>
      <c r="E26" s="1321">
        <v>13848315.795030002</v>
      </c>
      <c r="F26" s="1340">
        <v>-2.9258109000207311E-2</v>
      </c>
      <c r="G26" s="412">
        <v>-6.9115160665239816E-2</v>
      </c>
      <c r="H26" s="74"/>
      <c r="I26" s="74"/>
      <c r="J26" s="74"/>
      <c r="K26" s="74"/>
    </row>
    <row r="27" spans="1:11">
      <c r="A27" s="74"/>
      <c r="B27" s="1268"/>
      <c r="C27" s="1315"/>
      <c r="D27" s="1316"/>
      <c r="E27" s="1317"/>
      <c r="F27" s="695"/>
      <c r="G27" s="412"/>
      <c r="H27" s="74"/>
      <c r="I27" s="74"/>
      <c r="J27" s="74"/>
      <c r="K27" s="74"/>
    </row>
    <row r="28" spans="1:11">
      <c r="A28" s="74"/>
      <c r="B28" s="1228" t="s">
        <v>422</v>
      </c>
      <c r="C28" s="1315">
        <v>2731222.7325399998</v>
      </c>
      <c r="D28" s="1316">
        <v>2878354.3768600002</v>
      </c>
      <c r="E28" s="1317">
        <v>2930864.8889099997</v>
      </c>
      <c r="F28" s="1340">
        <v>1.8243240815706496E-2</v>
      </c>
      <c r="G28" s="412">
        <v>7.3096256116884195E-2</v>
      </c>
      <c r="H28" s="74"/>
      <c r="I28" s="74"/>
      <c r="J28" s="74"/>
      <c r="K28" s="74"/>
    </row>
    <row r="29" spans="1:11">
      <c r="A29" s="74"/>
      <c r="B29" s="1227"/>
      <c r="C29" s="1315"/>
      <c r="D29" s="1316"/>
      <c r="E29" s="1317"/>
      <c r="F29" s="695"/>
      <c r="G29" s="412"/>
      <c r="H29" s="74"/>
      <c r="I29" s="74"/>
      <c r="J29" s="74"/>
      <c r="K29" s="74"/>
    </row>
    <row r="30" spans="1:11" ht="14.5" thickBot="1">
      <c r="A30" s="74"/>
      <c r="B30" s="1349" t="s">
        <v>464</v>
      </c>
      <c r="C30" s="1323">
        <v>17607730.770769998</v>
      </c>
      <c r="D30" s="1324">
        <v>17144057.673919998</v>
      </c>
      <c r="E30" s="1325">
        <v>16779180.683940001</v>
      </c>
      <c r="F30" s="1341">
        <v>-2.1283000612804637E-2</v>
      </c>
      <c r="G30" s="1271">
        <v>-4.7056040191473469E-2</v>
      </c>
      <c r="H30" s="74"/>
      <c r="I30" s="74"/>
      <c r="J30" s="74"/>
      <c r="K30" s="74"/>
    </row>
    <row r="31" spans="1:11" ht="14.5" thickBot="1">
      <c r="A31" s="74"/>
      <c r="B31" s="1273"/>
      <c r="C31" s="1308"/>
      <c r="D31" s="1308"/>
      <c r="E31" s="1308"/>
      <c r="F31" s="1308"/>
      <c r="G31" s="1308"/>
      <c r="H31" s="74"/>
      <c r="I31" s="74"/>
      <c r="J31" s="74"/>
      <c r="K31" s="74"/>
    </row>
    <row r="32" spans="1:11">
      <c r="A32" s="74"/>
      <c r="B32" s="1273"/>
      <c r="C32" s="2139" t="s">
        <v>50</v>
      </c>
      <c r="D32" s="2139"/>
      <c r="E32" s="2139"/>
      <c r="F32" s="2046" t="s">
        <v>51</v>
      </c>
      <c r="G32" s="2046"/>
      <c r="H32" s="2138" t="s">
        <v>52</v>
      </c>
      <c r="I32" s="2138"/>
      <c r="J32" s="1350" t="s">
        <v>51</v>
      </c>
      <c r="K32" s="74"/>
    </row>
    <row r="33" spans="1:11" ht="14.5" thickBot="1">
      <c r="A33" s="74"/>
      <c r="B33" s="1275"/>
      <c r="C33" s="1276" t="s">
        <v>789</v>
      </c>
      <c r="D33" s="1277" t="s">
        <v>636</v>
      </c>
      <c r="E33" s="747" t="s">
        <v>790</v>
      </c>
      <c r="F33" s="676" t="s">
        <v>55</v>
      </c>
      <c r="G33" s="677" t="s">
        <v>56</v>
      </c>
      <c r="H33" s="1593" t="s">
        <v>794</v>
      </c>
      <c r="I33" s="1594" t="s">
        <v>795</v>
      </c>
      <c r="J33" s="1278" t="s">
        <v>796</v>
      </c>
      <c r="K33" s="74"/>
    </row>
    <row r="34" spans="1:11">
      <c r="A34" s="74"/>
      <c r="B34" s="1279" t="s">
        <v>465</v>
      </c>
      <c r="C34" s="1326">
        <v>550121.22455000004</v>
      </c>
      <c r="D34" s="1327">
        <v>542880.24608999991</v>
      </c>
      <c r="E34" s="1328">
        <v>560301.58728999994</v>
      </c>
      <c r="F34" s="1353">
        <v>3.209057858611386E-2</v>
      </c>
      <c r="G34" s="1354">
        <v>1.8505671633243015E-2</v>
      </c>
      <c r="H34" s="1326">
        <v>1599605.52321</v>
      </c>
      <c r="I34" s="1327">
        <v>1621944.7781</v>
      </c>
      <c r="J34" s="1355">
        <v>1.3965477466701071E-2</v>
      </c>
      <c r="K34" s="74"/>
    </row>
    <row r="35" spans="1:11" ht="25.75" customHeight="1">
      <c r="A35" s="74"/>
      <c r="B35" s="1282" t="s">
        <v>466</v>
      </c>
      <c r="C35" s="1318">
        <v>-84931.909179999973</v>
      </c>
      <c r="D35" s="1319">
        <v>-184515.62637999997</v>
      </c>
      <c r="E35" s="1320">
        <v>-201898.46345000004</v>
      </c>
      <c r="F35" s="1356">
        <v>9.4207940059239492E-2</v>
      </c>
      <c r="G35" s="1357">
        <v>1.3771803247953329</v>
      </c>
      <c r="H35" s="1318">
        <v>-295790.75764999999</v>
      </c>
      <c r="I35" s="1319">
        <v>-613782.72560000001</v>
      </c>
      <c r="J35" s="1358">
        <v>1.0750571467357002</v>
      </c>
      <c r="K35" s="74"/>
    </row>
    <row r="36" spans="1:11">
      <c r="A36" s="74"/>
      <c r="B36" s="1268" t="s">
        <v>467</v>
      </c>
      <c r="C36" s="1329">
        <v>465189.31537000008</v>
      </c>
      <c r="D36" s="1330">
        <v>358364.61970999994</v>
      </c>
      <c r="E36" s="1331">
        <v>358403.1238399999</v>
      </c>
      <c r="F36" s="1359">
        <v>1.0744400502238349E-4</v>
      </c>
      <c r="G36" s="1360">
        <v>-0.22955426533187906</v>
      </c>
      <c r="H36" s="1329">
        <v>1303814.76556</v>
      </c>
      <c r="I36" s="1330">
        <v>1008162.0525</v>
      </c>
      <c r="J36" s="1361">
        <v>-0.22675975212860433</v>
      </c>
      <c r="K36" s="74"/>
    </row>
    <row r="37" spans="1:11">
      <c r="A37" s="74"/>
      <c r="B37" s="678" t="s">
        <v>439</v>
      </c>
      <c r="C37" s="1333">
        <v>30843.890360000009</v>
      </c>
      <c r="D37" s="1313">
        <v>37606.049550000003</v>
      </c>
      <c r="E37" s="1334">
        <v>31726.383969999999</v>
      </c>
      <c r="F37" s="1356">
        <v>-0.15634892923763655</v>
      </c>
      <c r="G37" s="1357">
        <v>2.8611618044929177E-2</v>
      </c>
      <c r="H37" s="1333">
        <v>91171.73576000001</v>
      </c>
      <c r="I37" s="1313">
        <v>105669.51653000001</v>
      </c>
      <c r="J37" s="1358">
        <v>0.1590161758920976</v>
      </c>
      <c r="K37" s="74"/>
    </row>
    <row r="38" spans="1:11">
      <c r="A38" s="74"/>
      <c r="B38" s="678" t="s">
        <v>393</v>
      </c>
      <c r="C38" s="1318">
        <v>-291817.20798000001</v>
      </c>
      <c r="D38" s="1319">
        <v>-306676.79343000002</v>
      </c>
      <c r="E38" s="1320">
        <v>-314069.66924000002</v>
      </c>
      <c r="F38" s="1356">
        <v>2.4106407685156261E-2</v>
      </c>
      <c r="G38" s="1357">
        <v>7.6254794616241739E-2</v>
      </c>
      <c r="H38" s="1318">
        <v>-870138.93389999995</v>
      </c>
      <c r="I38" s="1319">
        <v>-923727.98473999999</v>
      </c>
      <c r="J38" s="1358">
        <v>6.1586775113959824E-2</v>
      </c>
      <c r="K38" s="74"/>
    </row>
    <row r="39" spans="1:11" hidden="1">
      <c r="A39" s="74"/>
      <c r="B39" s="678" t="s">
        <v>468</v>
      </c>
      <c r="C39" s="1468" t="s">
        <v>48</v>
      </c>
      <c r="D39" s="1471" t="s">
        <v>48</v>
      </c>
      <c r="E39" s="1469" t="s">
        <v>48</v>
      </c>
      <c r="F39" s="1356">
        <v>0</v>
      </c>
      <c r="G39" s="1357">
        <v>0</v>
      </c>
      <c r="H39" s="1468" t="s">
        <v>48</v>
      </c>
      <c r="I39" s="1471" t="s">
        <v>48</v>
      </c>
      <c r="J39" s="1358">
        <v>0</v>
      </c>
      <c r="K39" s="74"/>
    </row>
    <row r="40" spans="1:11">
      <c r="A40" s="74"/>
      <c r="B40" s="678" t="s">
        <v>64</v>
      </c>
      <c r="C40" s="1318">
        <v>-57173.610340000007</v>
      </c>
      <c r="D40" s="1319">
        <v>-22934.165560000001</v>
      </c>
      <c r="E40" s="1320">
        <v>-15679.982869999998</v>
      </c>
      <c r="F40" s="1356">
        <v>-0.31630462730469633</v>
      </c>
      <c r="G40" s="1357">
        <v>-0.72574789703231479</v>
      </c>
      <c r="H40" s="1318">
        <v>-146887.88915999999</v>
      </c>
      <c r="I40" s="1319">
        <v>-40221.52547</v>
      </c>
      <c r="J40" s="1358">
        <v>-0.72617534570063802</v>
      </c>
      <c r="K40" s="74"/>
    </row>
    <row r="41" spans="1:11" ht="14.5" thickBot="1">
      <c r="A41" s="74"/>
      <c r="B41" s="1284" t="s">
        <v>403</v>
      </c>
      <c r="C41" s="1335">
        <v>147042.38741000008</v>
      </c>
      <c r="D41" s="1336">
        <v>66359.710269999923</v>
      </c>
      <c r="E41" s="1337">
        <v>60379.855699999905</v>
      </c>
      <c r="F41" s="1362">
        <v>-9.0112728727560598E-2</v>
      </c>
      <c r="G41" s="1363">
        <v>-0.58937108704823993</v>
      </c>
      <c r="H41" s="1335">
        <v>377959.67826000007</v>
      </c>
      <c r="I41" s="1336">
        <v>149882.05881999992</v>
      </c>
      <c r="J41" s="1364">
        <v>-0.60344431577990865</v>
      </c>
      <c r="K41" s="74"/>
    </row>
    <row r="42" spans="1:11" ht="14.5" thickBot="1">
      <c r="A42" s="74"/>
      <c r="B42" s="1110"/>
      <c r="C42" s="1365"/>
      <c r="D42" s="1365"/>
      <c r="E42" s="1365"/>
      <c r="F42" s="1366"/>
      <c r="G42" s="1366"/>
      <c r="H42" s="1365"/>
      <c r="I42" s="1365"/>
      <c r="J42" s="1366"/>
      <c r="K42" s="74"/>
    </row>
    <row r="43" spans="1:11">
      <c r="A43" s="74"/>
      <c r="B43" s="1287" t="s">
        <v>472</v>
      </c>
      <c r="C43" s="1367">
        <v>0.49955864646977627</v>
      </c>
      <c r="D43" s="1368">
        <v>0.52669064498192919</v>
      </c>
      <c r="E43" s="1368">
        <v>0.5167757435175212</v>
      </c>
      <c r="F43" s="1459">
        <v>-99.149014644079884</v>
      </c>
      <c r="G43" s="1460">
        <v>172.17097047744934</v>
      </c>
      <c r="H43" s="1367">
        <v>0.51275958792506071</v>
      </c>
      <c r="I43" s="1368">
        <v>0.52892727383795535</v>
      </c>
      <c r="J43" s="1461">
        <v>161.67685912894635</v>
      </c>
      <c r="K43" s="74"/>
    </row>
    <row r="44" spans="1:11">
      <c r="A44" s="74"/>
      <c r="B44" s="67" t="s">
        <v>36</v>
      </c>
      <c r="C44" s="336">
        <v>0.22117947737617094</v>
      </c>
      <c r="D44" s="337">
        <v>9.3397637201238198E-2</v>
      </c>
      <c r="E44" s="337">
        <v>8.3039275085774092E-2</v>
      </c>
      <c r="F44" s="1462">
        <v>-103.58362115464107</v>
      </c>
      <c r="G44" s="1463">
        <v>-1381.4020229039686</v>
      </c>
      <c r="H44" s="336">
        <v>0.19895585261386162</v>
      </c>
      <c r="I44" s="337">
        <v>7.0182533868210356E-2</v>
      </c>
      <c r="J44" s="1464">
        <v>-1287.7331874565125</v>
      </c>
      <c r="K44" s="74"/>
    </row>
    <row r="45" spans="1:11" ht="14.5" thickBot="1">
      <c r="A45" s="74"/>
      <c r="B45" s="67" t="s">
        <v>473</v>
      </c>
      <c r="C45" s="336">
        <v>0.21000100631609678</v>
      </c>
      <c r="D45" s="337">
        <v>8.89677566236238E-2</v>
      </c>
      <c r="E45" s="337">
        <v>7.9189336889712289E-2</v>
      </c>
      <c r="F45" s="1462">
        <v>-97.78419733911511</v>
      </c>
      <c r="G45" s="1463">
        <v>-1308.1166942638449</v>
      </c>
      <c r="H45" s="1369">
        <v>0.18841969600674499</v>
      </c>
      <c r="I45" s="1370">
        <v>6.6861392445913506E-2</v>
      </c>
      <c r="J45" s="1465">
        <v>-1215.583035608315</v>
      </c>
      <c r="K45" s="74"/>
    </row>
    <row r="46" spans="1:11">
      <c r="A46" s="74"/>
      <c r="B46" s="1262" t="s">
        <v>470</v>
      </c>
      <c r="C46" s="336">
        <v>1.5490130468487766</v>
      </c>
      <c r="D46" s="337">
        <v>1.440271286091682</v>
      </c>
      <c r="E46" s="337">
        <v>1.3512631709528236</v>
      </c>
      <c r="F46" s="1462">
        <v>-890.0811513885842</v>
      </c>
      <c r="G46" s="1463">
        <v>-1977.4987589595305</v>
      </c>
      <c r="H46" s="74"/>
      <c r="I46" s="1371"/>
      <c r="J46" s="1372"/>
      <c r="K46" s="74"/>
    </row>
    <row r="47" spans="1:11">
      <c r="A47" s="74"/>
      <c r="B47" s="678" t="s">
        <v>438</v>
      </c>
      <c r="C47" s="336">
        <v>6.5603724663442969E-2</v>
      </c>
      <c r="D47" s="337">
        <v>6.2540083199133317E-2</v>
      </c>
      <c r="E47" s="337">
        <v>6.2340325781455756E-2</v>
      </c>
      <c r="F47" s="1462">
        <v>-1.9975741767756099</v>
      </c>
      <c r="G47" s="1463">
        <v>-32.63398881987213</v>
      </c>
      <c r="H47" s="1373"/>
      <c r="I47" s="1374"/>
      <c r="J47" s="1375"/>
      <c r="K47" s="74"/>
    </row>
    <row r="48" spans="1:11">
      <c r="A48" s="74"/>
      <c r="B48" s="678" t="s">
        <v>146</v>
      </c>
      <c r="C48" s="336">
        <v>7.1284499540759605E-2</v>
      </c>
      <c r="D48" s="337">
        <v>6.888194499586929E-2</v>
      </c>
      <c r="E48" s="337">
        <v>6.9275481044770312E-2</v>
      </c>
      <c r="F48" s="1462">
        <v>3.9353604890102201</v>
      </c>
      <c r="G48" s="1463">
        <v>-20.090184959892927</v>
      </c>
      <c r="H48" s="401"/>
      <c r="I48" s="74"/>
      <c r="J48" s="1375"/>
      <c r="K48" s="74"/>
    </row>
    <row r="49" spans="1:11">
      <c r="A49" s="74"/>
      <c r="B49" s="678" t="s">
        <v>440</v>
      </c>
      <c r="C49" s="336">
        <v>1.1606044970307352</v>
      </c>
      <c r="D49" s="337">
        <v>1.2279498540036224</v>
      </c>
      <c r="E49" s="337">
        <v>1.2205351342722994</v>
      </c>
      <c r="F49" s="1462">
        <v>-74.147197313230166</v>
      </c>
      <c r="G49" s="1463">
        <v>599.30637241564227</v>
      </c>
      <c r="H49" s="1376"/>
      <c r="I49" s="1377"/>
      <c r="J49" s="1375"/>
      <c r="K49" s="74"/>
    </row>
    <row r="50" spans="1:11" ht="14.5" thickBot="1">
      <c r="A50" s="74"/>
      <c r="B50" s="1351" t="s">
        <v>442</v>
      </c>
      <c r="C50" s="336">
        <v>1.0681140831019253</v>
      </c>
      <c r="D50" s="337">
        <v>1.1148942736497272</v>
      </c>
      <c r="E50" s="337">
        <v>1.0983475935601894</v>
      </c>
      <c r="F50" s="1466">
        <v>-165.46680089537747</v>
      </c>
      <c r="G50" s="1467">
        <v>302.33510458264055</v>
      </c>
      <c r="H50" s="1254"/>
      <c r="I50" s="74"/>
      <c r="J50" s="1375"/>
      <c r="K50" s="1254"/>
    </row>
    <row r="51" spans="1:11" ht="14.5">
      <c r="A51" s="74"/>
      <c r="B51" s="678" t="s">
        <v>783</v>
      </c>
      <c r="C51" s="1378">
        <v>297</v>
      </c>
      <c r="D51" s="1379">
        <v>292</v>
      </c>
      <c r="E51" s="1379">
        <v>292</v>
      </c>
      <c r="F51" s="1470" t="s">
        <v>48</v>
      </c>
      <c r="G51" s="1328">
        <v>-5</v>
      </c>
      <c r="H51" s="1380"/>
      <c r="I51" s="74"/>
      <c r="J51" s="1375"/>
      <c r="K51" s="1352"/>
    </row>
    <row r="52" spans="1:11" ht="14.5" thickBot="1">
      <c r="A52" s="74"/>
      <c r="B52" s="684" t="s">
        <v>79</v>
      </c>
      <c r="C52" s="1381">
        <v>9596</v>
      </c>
      <c r="D52" s="1382">
        <v>10094</v>
      </c>
      <c r="E52" s="1382">
        <v>9940</v>
      </c>
      <c r="F52" s="1383">
        <v>-154</v>
      </c>
      <c r="G52" s="1384">
        <v>344</v>
      </c>
      <c r="H52" s="1254"/>
      <c r="I52" s="1254"/>
      <c r="J52" s="1376"/>
      <c r="K52" s="74"/>
    </row>
    <row r="53" spans="1:11">
      <c r="A53" s="74"/>
      <c r="B53" s="685"/>
      <c r="C53" s="685"/>
      <c r="D53" s="685"/>
      <c r="E53" s="685"/>
      <c r="F53" s="1272"/>
      <c r="G53" s="1272"/>
      <c r="H53" s="74"/>
      <c r="I53" s="74"/>
      <c r="J53" s="74"/>
      <c r="K53" s="74"/>
    </row>
    <row r="54" spans="1:11">
      <c r="A54" s="74"/>
      <c r="B54" s="491" t="s">
        <v>681</v>
      </c>
      <c r="C54" s="685"/>
      <c r="D54" s="685"/>
      <c r="E54" s="685"/>
      <c r="F54" s="1272"/>
      <c r="G54" s="1272"/>
      <c r="H54" s="74"/>
      <c r="I54" s="74"/>
      <c r="J54" s="74"/>
      <c r="K54" s="74"/>
    </row>
    <row r="55" spans="1:11">
      <c r="A55" s="74"/>
      <c r="B55" s="74"/>
      <c r="C55" s="685"/>
      <c r="D55" s="685"/>
      <c r="E55" s="685"/>
      <c r="F55" s="1272"/>
      <c r="G55" s="1272"/>
      <c r="H55" s="74"/>
      <c r="I55" s="74"/>
      <c r="J55" s="74"/>
      <c r="K55" s="74"/>
    </row>
    <row r="56" spans="1:11">
      <c r="A56" s="74"/>
      <c r="B56" s="74"/>
      <c r="C56" s="74"/>
      <c r="D56" s="74"/>
      <c r="E56" s="74"/>
      <c r="F56" s="74"/>
      <c r="G56" s="74"/>
      <c r="H56" s="74"/>
      <c r="I56" s="74"/>
      <c r="J56" s="74"/>
      <c r="K56" s="74"/>
    </row>
    <row r="57" spans="1:11">
      <c r="A57" s="74"/>
      <c r="B57" s="74"/>
      <c r="C57" s="74"/>
      <c r="D57" s="74"/>
      <c r="E57" s="74"/>
      <c r="F57" s="74"/>
      <c r="G57" s="74"/>
      <c r="H57" s="74"/>
      <c r="I57" s="74"/>
      <c r="J57" s="74"/>
      <c r="K57" s="74"/>
    </row>
  </sheetData>
  <mergeCells count="6">
    <mergeCell ref="B3:G4"/>
    <mergeCell ref="H32:I32"/>
    <mergeCell ref="C32:E32"/>
    <mergeCell ref="F32:G32"/>
    <mergeCell ref="C6:E6"/>
    <mergeCell ref="F6:G6"/>
  </mergeCells>
  <hyperlinks>
    <hyperlink ref="A1" location="Índice!A1" display="Volver al índice" xr:uid="{9630675F-7ABA-4C2C-8107-559ECF90A507}"/>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dimension ref="A1:L61"/>
  <sheetViews>
    <sheetView showGridLines="0" zoomScale="80" zoomScaleNormal="80" workbookViewId="0">
      <selection activeCell="B19" sqref="B19:G23"/>
    </sheetView>
  </sheetViews>
  <sheetFormatPr baseColWidth="10" defaultColWidth="11.453125" defaultRowHeight="14"/>
  <cols>
    <col min="1" max="1" width="11.453125" style="45"/>
    <col min="2" max="2" width="66.453125" style="45" customWidth="1"/>
    <col min="3" max="4" width="20.81640625" style="45" bestFit="1" customWidth="1"/>
    <col min="5" max="5" width="15.453125" style="45" customWidth="1"/>
    <col min="6" max="6" width="13.08984375" style="45" customWidth="1"/>
    <col min="7" max="7" width="12.90625" style="45" customWidth="1"/>
    <col min="8" max="9" width="13.453125" style="45" customWidth="1"/>
    <col min="10" max="10" width="18.36328125" style="45" bestFit="1" customWidth="1"/>
    <col min="11" max="39" width="11.54296875" style="45" bestFit="1" customWidth="1"/>
    <col min="40" max="40" width="14" style="45" bestFit="1" customWidth="1"/>
    <col min="41" max="16384" width="11.453125" style="45"/>
  </cols>
  <sheetData>
    <row r="1" spans="1:12" ht="14.5">
      <c r="A1" s="1694" t="s">
        <v>54</v>
      </c>
    </row>
    <row r="2" spans="1:12">
      <c r="B2" s="2141" t="s">
        <v>785</v>
      </c>
      <c r="C2" s="2142"/>
      <c r="D2" s="2142"/>
      <c r="E2" s="2142"/>
      <c r="F2" s="2142"/>
      <c r="G2" s="2142"/>
      <c r="H2" s="2142"/>
      <c r="I2" s="2142"/>
      <c r="J2" s="2142"/>
    </row>
    <row r="3" spans="1:12">
      <c r="B3" s="2142"/>
      <c r="C3" s="2142"/>
      <c r="D3" s="2142"/>
      <c r="E3" s="2142"/>
      <c r="F3" s="2142"/>
      <c r="G3" s="2142"/>
      <c r="H3" s="2142"/>
      <c r="I3" s="2142"/>
      <c r="J3" s="2142"/>
    </row>
    <row r="4" spans="1:12" ht="15" thickBot="1">
      <c r="B4" s="1697"/>
      <c r="C4" s="1697"/>
      <c r="D4" s="1697"/>
      <c r="E4" s="1697"/>
      <c r="F4" s="1697"/>
      <c r="G4" s="1697"/>
      <c r="H4" s="1697"/>
      <c r="I4" s="1697"/>
      <c r="J4" s="1697"/>
      <c r="K4" s="1697"/>
      <c r="L4" s="1697"/>
    </row>
    <row r="5" spans="1:12" ht="14.4" customHeight="1">
      <c r="B5" s="1791"/>
      <c r="C5" s="2145" t="s">
        <v>474</v>
      </c>
      <c r="D5" s="2145"/>
      <c r="E5" s="2146"/>
      <c r="F5" s="2147" t="s">
        <v>51</v>
      </c>
      <c r="G5" s="2148"/>
      <c r="H5" s="2143" t="s">
        <v>475</v>
      </c>
      <c r="I5" s="2144"/>
      <c r="J5" s="1792" t="s">
        <v>51</v>
      </c>
    </row>
    <row r="6" spans="1:12" ht="15" thickBot="1">
      <c r="B6" s="1793" t="s">
        <v>54</v>
      </c>
      <c r="C6" s="1794" t="s">
        <v>789</v>
      </c>
      <c r="D6" s="1794" t="s">
        <v>636</v>
      </c>
      <c r="E6" s="1795" t="s">
        <v>790</v>
      </c>
      <c r="F6" s="1796" t="s">
        <v>55</v>
      </c>
      <c r="G6" s="1797" t="s">
        <v>56</v>
      </c>
      <c r="H6" s="1798" t="s">
        <v>794</v>
      </c>
      <c r="I6" s="1799" t="s">
        <v>795</v>
      </c>
      <c r="J6" s="1800" t="s">
        <v>796</v>
      </c>
    </row>
    <row r="7" spans="1:12" ht="14.5">
      <c r="B7" s="1801" t="s">
        <v>476</v>
      </c>
      <c r="C7" s="1715">
        <v>93922.113440000016</v>
      </c>
      <c r="D7" s="1716">
        <v>88459.165180000011</v>
      </c>
      <c r="E7" s="1717">
        <v>85494.526459999965</v>
      </c>
      <c r="F7" s="1802">
        <v>-3.3514206402100788E-2</v>
      </c>
      <c r="G7" s="1803">
        <v>-8.9729528769428968E-2</v>
      </c>
      <c r="H7" s="1715">
        <v>285863.21309999999</v>
      </c>
      <c r="I7" s="1716">
        <v>263485.43553999998</v>
      </c>
      <c r="J7" s="1804">
        <v>-7.828141759594609E-2</v>
      </c>
    </row>
    <row r="8" spans="1:12" ht="14.5">
      <c r="B8" s="1805" t="s">
        <v>477</v>
      </c>
      <c r="C8" s="1723">
        <v>-40561.055140000004</v>
      </c>
      <c r="D8" s="1724">
        <v>-38279.240270000002</v>
      </c>
      <c r="E8" s="1725">
        <v>-37755.572520000002</v>
      </c>
      <c r="F8" s="1806">
        <v>-1.3680202279521381E-2</v>
      </c>
      <c r="G8" s="1807">
        <v>-6.9166904320329792E-2</v>
      </c>
      <c r="H8" s="1723">
        <v>-130146.84272000002</v>
      </c>
      <c r="I8" s="1724">
        <v>-115020.89412</v>
      </c>
      <c r="J8" s="1804">
        <v>-0.1162221709253618</v>
      </c>
    </row>
    <row r="9" spans="1:12" ht="14.5">
      <c r="B9" s="1805" t="s">
        <v>397</v>
      </c>
      <c r="C9" s="1730">
        <v>-6448.5545400000001</v>
      </c>
      <c r="D9" s="1724">
        <v>-6261.6598799999992</v>
      </c>
      <c r="E9" s="1731">
        <v>-6429.0794800000021</v>
      </c>
      <c r="F9" s="1806">
        <v>2.6737255489514444E-2</v>
      </c>
      <c r="G9" s="1807">
        <v>-3.0200659510895012E-3</v>
      </c>
      <c r="H9" s="1730">
        <v>-18909.651979999999</v>
      </c>
      <c r="I9" s="1724">
        <v>-18884.245520000004</v>
      </c>
      <c r="J9" s="1804">
        <v>-1.3435709989197964E-3</v>
      </c>
    </row>
    <row r="10" spans="1:12" ht="14.5">
      <c r="B10" s="1808" t="s">
        <v>478</v>
      </c>
      <c r="C10" s="1762">
        <v>46912.503760000014</v>
      </c>
      <c r="D10" s="1809">
        <v>43918.26503000001</v>
      </c>
      <c r="E10" s="1764">
        <v>41309.874459999963</v>
      </c>
      <c r="F10" s="1810">
        <v>-5.9391931084214922E-2</v>
      </c>
      <c r="G10" s="1811">
        <v>-0.11942720705470289</v>
      </c>
      <c r="H10" s="1762">
        <v>136806.71839999998</v>
      </c>
      <c r="I10" s="1809">
        <v>129580.29589999997</v>
      </c>
      <c r="J10" s="1812">
        <v>-5.2822131723612942E-2</v>
      </c>
    </row>
    <row r="11" spans="1:12" ht="14.5">
      <c r="B11" s="1805" t="s">
        <v>538</v>
      </c>
      <c r="C11" s="1723">
        <v>-1469.3116999999979</v>
      </c>
      <c r="D11" s="1724">
        <v>6684.5739599999997</v>
      </c>
      <c r="E11" s="1725">
        <v>4314.6299099999997</v>
      </c>
      <c r="F11" s="1806">
        <v>-0.35453928166276139</v>
      </c>
      <c r="G11" s="1807">
        <v>-3.936497347703694</v>
      </c>
      <c r="H11" s="1723">
        <v>-23254.902749999994</v>
      </c>
      <c r="I11" s="1724">
        <v>19741.290099999998</v>
      </c>
      <c r="J11" s="1804">
        <v>-1.8489087360298679</v>
      </c>
    </row>
    <row r="12" spans="1:12" ht="14.5">
      <c r="B12" s="1805" t="s">
        <v>64</v>
      </c>
      <c r="C12" s="1723">
        <v>-14762.157880000002</v>
      </c>
      <c r="D12" s="1724">
        <v>-13498.959380000002</v>
      </c>
      <c r="E12" s="1725">
        <v>-13031.029009999998</v>
      </c>
      <c r="F12" s="1806">
        <v>-3.4664180906662123E-2</v>
      </c>
      <c r="G12" s="1807">
        <v>-0.11726800946529392</v>
      </c>
      <c r="H12" s="1723">
        <v>-43456.950870000001</v>
      </c>
      <c r="I12" s="1724">
        <v>-39825.173049999998</v>
      </c>
      <c r="J12" s="1804">
        <v>-8.3571850930460934E-2</v>
      </c>
    </row>
    <row r="13" spans="1:12" ht="14.5">
      <c r="B13" s="1808" t="s">
        <v>479</v>
      </c>
      <c r="C13" s="1773">
        <v>30681.034180000013</v>
      </c>
      <c r="D13" s="1763">
        <v>37103.879610000011</v>
      </c>
      <c r="E13" s="1767">
        <v>32593.475359999968</v>
      </c>
      <c r="F13" s="1810">
        <v>-0.12156152664920861</v>
      </c>
      <c r="G13" s="1811">
        <v>6.2333009010713702E-2</v>
      </c>
      <c r="H13" s="1773">
        <v>70094.864779999989</v>
      </c>
      <c r="I13" s="1763">
        <v>109496.41294999998</v>
      </c>
      <c r="J13" s="1812">
        <v>0.56211747171017223</v>
      </c>
    </row>
    <row r="14" spans="1:12" ht="14.5">
      <c r="B14" s="1805" t="s">
        <v>468</v>
      </c>
      <c r="C14" s="1723">
        <v>49.293670000000041</v>
      </c>
      <c r="D14" s="1724">
        <v>309.79206999999997</v>
      </c>
      <c r="E14" s="1725">
        <v>-595.55417999999997</v>
      </c>
      <c r="F14" s="1806">
        <v>-2.9224319718706813</v>
      </c>
      <c r="G14" s="1807">
        <v>-13.081757759160547</v>
      </c>
      <c r="H14" s="1723">
        <v>-837.58861999999999</v>
      </c>
      <c r="I14" s="1724">
        <v>-327.06441999999998</v>
      </c>
      <c r="J14" s="1804">
        <v>-0.60951663837075531</v>
      </c>
    </row>
    <row r="15" spans="1:12" ht="15" thickBot="1">
      <c r="B15" s="1813" t="s">
        <v>403</v>
      </c>
      <c r="C15" s="1814">
        <v>30730.327850000012</v>
      </c>
      <c r="D15" s="1815">
        <v>37413.671680000014</v>
      </c>
      <c r="E15" s="1816">
        <v>31997.921179999968</v>
      </c>
      <c r="F15" s="1810">
        <v>-0.14475324812600809</v>
      </c>
      <c r="G15" s="1811">
        <v>4.1248936105963363E-2</v>
      </c>
      <c r="H15" s="1814">
        <v>69257.276159999994</v>
      </c>
      <c r="I15" s="1815">
        <v>109169.34852999999</v>
      </c>
      <c r="J15" s="1817">
        <v>0.57628706444928723</v>
      </c>
    </row>
    <row r="16" spans="1:12" ht="15" thickBot="1">
      <c r="B16" s="1818" t="s">
        <v>36</v>
      </c>
      <c r="C16" s="1819">
        <v>0.27873484139694427</v>
      </c>
      <c r="D16" s="1819">
        <v>0.36599586890568708</v>
      </c>
      <c r="E16" s="1819">
        <v>0.2885067877660219</v>
      </c>
      <c r="F16" s="1820" t="s">
        <v>901</v>
      </c>
      <c r="G16" s="1821" t="s">
        <v>902</v>
      </c>
      <c r="H16" s="1822">
        <v>0.17913154718203797</v>
      </c>
      <c r="I16" s="1823">
        <v>0.30440015127024717</v>
      </c>
      <c r="J16" s="1824" t="s">
        <v>903</v>
      </c>
    </row>
    <row r="17" spans="2:12" ht="14.5">
      <c r="B17" s="2154"/>
      <c r="C17" s="2154"/>
      <c r="D17" s="2154"/>
      <c r="E17" s="2154"/>
      <c r="F17" s="2154"/>
      <c r="G17" s="2154"/>
      <c r="H17" s="1697"/>
      <c r="I17" s="1697"/>
      <c r="J17" s="1697"/>
      <c r="K17" s="1697"/>
      <c r="L17" s="1697"/>
    </row>
    <row r="18" spans="2:12" ht="15" thickBot="1">
      <c r="B18" s="243"/>
      <c r="C18" s="1825"/>
      <c r="D18" s="1825"/>
      <c r="E18" s="1825"/>
      <c r="F18" s="1825"/>
      <c r="G18" s="1825"/>
      <c r="H18" s="1697"/>
      <c r="I18" s="1697"/>
      <c r="J18" s="1697"/>
      <c r="K18" s="1697"/>
      <c r="L18" s="1697"/>
    </row>
    <row r="19" spans="2:12" ht="14.5">
      <c r="B19" s="1826"/>
      <c r="C19" s="2149" t="s">
        <v>306</v>
      </c>
      <c r="D19" s="2150"/>
      <c r="E19" s="2151"/>
      <c r="F19" s="2152" t="s">
        <v>481</v>
      </c>
      <c r="G19" s="2153"/>
      <c r="H19" s="1697"/>
      <c r="I19" s="1697"/>
      <c r="J19" s="1697"/>
      <c r="K19" s="1697"/>
      <c r="L19" s="1697"/>
    </row>
    <row r="20" spans="2:12" ht="15" thickBot="1">
      <c r="B20" s="1827"/>
      <c r="C20" s="1828" t="s">
        <v>794</v>
      </c>
      <c r="D20" s="1829" t="s">
        <v>637</v>
      </c>
      <c r="E20" s="1830" t="s">
        <v>795</v>
      </c>
      <c r="F20" s="1831" t="s">
        <v>55</v>
      </c>
      <c r="G20" s="1832" t="s">
        <v>56</v>
      </c>
      <c r="H20" s="1697"/>
      <c r="I20" s="1697"/>
      <c r="J20" s="1697"/>
      <c r="K20" s="1697"/>
      <c r="L20" s="1697"/>
    </row>
    <row r="21" spans="2:12" ht="14.5">
      <c r="B21" s="1833" t="s">
        <v>482</v>
      </c>
      <c r="C21" s="1715">
        <v>734765.80729999999</v>
      </c>
      <c r="D21" s="1716">
        <v>633654.04365999997</v>
      </c>
      <c r="E21" s="1717">
        <v>684835.17995999998</v>
      </c>
      <c r="F21" s="1834">
        <v>8.0771419060748917E-2</v>
      </c>
      <c r="G21" s="1835">
        <v>-6.7954478616087388E-2</v>
      </c>
      <c r="H21" s="1697"/>
      <c r="I21" s="1697"/>
      <c r="J21" s="1697"/>
      <c r="K21" s="1697"/>
      <c r="L21" s="1697"/>
    </row>
    <row r="22" spans="2:12" ht="14.5">
      <c r="B22" s="1836" t="s">
        <v>483</v>
      </c>
      <c r="C22" s="1723">
        <v>278344.59561999998</v>
      </c>
      <c r="D22" s="1724">
        <v>205962.13902000003</v>
      </c>
      <c r="E22" s="1725">
        <v>225256.68086000002</v>
      </c>
      <c r="F22" s="1837">
        <v>9.3680042030085842E-2</v>
      </c>
      <c r="G22" s="1807">
        <v>-0.19072730563260631</v>
      </c>
      <c r="H22" s="1697"/>
      <c r="I22" s="1697"/>
      <c r="J22" s="1697"/>
      <c r="K22" s="1697"/>
      <c r="L22" s="1697"/>
    </row>
    <row r="23" spans="2:12" ht="15" thickBot="1">
      <c r="B23" s="1838" t="s">
        <v>630</v>
      </c>
      <c r="C23" s="1735">
        <v>456421.21179999999</v>
      </c>
      <c r="D23" s="1785">
        <v>427691.51385567547</v>
      </c>
      <c r="E23" s="1737">
        <v>459578.31928114989</v>
      </c>
      <c r="F23" s="1839">
        <v>7.4555618693511461E-2</v>
      </c>
      <c r="G23" s="1840">
        <v>6.9170919307171008E-3</v>
      </c>
      <c r="H23" s="1697"/>
      <c r="I23" s="1697"/>
      <c r="J23" s="1697"/>
      <c r="K23" s="1697"/>
      <c r="L23" s="1697"/>
    </row>
    <row r="24" spans="2:12" ht="14.5">
      <c r="B24" s="1697" t="s">
        <v>480</v>
      </c>
      <c r="C24" s="243"/>
      <c r="D24" s="243"/>
      <c r="E24" s="243"/>
      <c r="F24" s="243"/>
      <c r="G24" s="243"/>
      <c r="H24" s="1697"/>
      <c r="I24" s="1697"/>
      <c r="J24" s="1697"/>
      <c r="K24" s="1697"/>
      <c r="L24" s="1697"/>
    </row>
    <row r="25" spans="2:12" ht="14.4" customHeight="1">
      <c r="B25" s="1697" t="s">
        <v>535</v>
      </c>
      <c r="C25" s="1841"/>
      <c r="D25" s="1841"/>
      <c r="E25" s="1841"/>
      <c r="F25" s="1842"/>
      <c r="G25" s="1842"/>
      <c r="H25" s="1697"/>
      <c r="I25" s="1697"/>
      <c r="J25" s="1697"/>
      <c r="K25" s="1697"/>
      <c r="L25" s="1697"/>
    </row>
    <row r="26" spans="2:12" ht="14.5">
      <c r="B26" s="1697" t="s">
        <v>537</v>
      </c>
      <c r="C26" s="1841"/>
      <c r="D26" s="1841"/>
      <c r="E26" s="1841"/>
      <c r="F26" s="1842"/>
      <c r="G26" s="1842"/>
      <c r="H26" s="1697"/>
      <c r="I26" s="1697"/>
      <c r="J26" s="1697"/>
      <c r="K26" s="1697"/>
      <c r="L26" s="1697"/>
    </row>
    <row r="27" spans="2:12" ht="15" thickBot="1">
      <c r="B27" s="1697"/>
      <c r="C27" s="1697"/>
      <c r="D27" s="1697"/>
      <c r="E27" s="1697"/>
      <c r="F27" s="1697"/>
      <c r="G27" s="1697"/>
      <c r="H27" s="1697"/>
      <c r="I27" s="1697"/>
      <c r="J27" s="1697"/>
      <c r="K27" s="1697"/>
      <c r="L27" s="1697"/>
    </row>
    <row r="28" spans="2:12" ht="15" thickBot="1">
      <c r="B28" s="1885" t="s">
        <v>484</v>
      </c>
      <c r="C28" s="1843" t="s">
        <v>637</v>
      </c>
      <c r="D28" s="1844" t="s">
        <v>485</v>
      </c>
      <c r="E28" s="1845" t="s">
        <v>795</v>
      </c>
      <c r="F28" s="1846" t="s">
        <v>485</v>
      </c>
      <c r="G28" s="1697"/>
      <c r="H28" s="1697"/>
      <c r="I28" s="1697"/>
      <c r="J28" s="1697"/>
      <c r="K28" s="1697"/>
      <c r="L28" s="1697"/>
    </row>
    <row r="29" spans="2:12" ht="14.5">
      <c r="B29" s="1847" t="s">
        <v>486</v>
      </c>
      <c r="C29" s="1848">
        <v>1439.7921974229998</v>
      </c>
      <c r="D29" s="1849">
        <v>4.248057412929683E-2</v>
      </c>
      <c r="E29" s="1850">
        <v>1482.5440268085999</v>
      </c>
      <c r="F29" s="1851">
        <v>4.2780001961016598E-2</v>
      </c>
      <c r="G29" s="1697"/>
      <c r="H29" s="1697"/>
      <c r="I29" s="1697"/>
      <c r="J29" s="1697"/>
      <c r="K29" s="1697"/>
      <c r="L29" s="1697"/>
    </row>
    <row r="30" spans="2:12" ht="14.5">
      <c r="B30" s="1852" t="s">
        <v>487</v>
      </c>
      <c r="C30" s="1853">
        <v>5847.6647875825993</v>
      </c>
      <c r="D30" s="1849">
        <v>0.17253334053122379</v>
      </c>
      <c r="E30" s="1854">
        <v>5899.1596323204003</v>
      </c>
      <c r="F30" s="1851">
        <v>0.17022500247919972</v>
      </c>
      <c r="G30" s="1697"/>
      <c r="H30" s="1697"/>
      <c r="I30" s="1697"/>
      <c r="J30" s="1697"/>
      <c r="K30" s="1697"/>
      <c r="L30" s="1697"/>
    </row>
    <row r="31" spans="2:12" ht="14.5">
      <c r="B31" s="1852" t="s">
        <v>488</v>
      </c>
      <c r="C31" s="1853">
        <v>23007.203030053301</v>
      </c>
      <c r="D31" s="1849">
        <v>0.67881962103648019</v>
      </c>
      <c r="E31" s="1854">
        <v>23644.2209550509</v>
      </c>
      <c r="F31" s="1851">
        <v>0.68227303913610804</v>
      </c>
      <c r="G31" s="1697"/>
      <c r="H31" s="1697"/>
      <c r="I31" s="1697"/>
      <c r="J31" s="1697"/>
      <c r="K31" s="1697"/>
      <c r="L31" s="1697"/>
    </row>
    <row r="32" spans="2:12" ht="15" thickBot="1">
      <c r="B32" s="1855" t="s">
        <v>489</v>
      </c>
      <c r="C32" s="1853">
        <v>3598.2952223338002</v>
      </c>
      <c r="D32" s="1849">
        <v>0.10616646430299916</v>
      </c>
      <c r="E32" s="1854">
        <v>3629.1468876767999</v>
      </c>
      <c r="F32" s="1851">
        <v>0.10472195642367561</v>
      </c>
      <c r="G32" s="1697"/>
      <c r="H32" s="1697"/>
      <c r="I32" s="1697"/>
      <c r="J32" s="1697"/>
      <c r="K32" s="1697"/>
      <c r="L32" s="1697"/>
    </row>
    <row r="33" spans="2:12" ht="15" thickBot="1">
      <c r="B33" s="1856" t="s">
        <v>490</v>
      </c>
      <c r="C33" s="1857">
        <v>33892.9552373927</v>
      </c>
      <c r="D33" s="1858">
        <v>1</v>
      </c>
      <c r="E33" s="1859">
        <v>34655.071501856699</v>
      </c>
      <c r="F33" s="1860">
        <v>1</v>
      </c>
      <c r="G33" s="1697"/>
      <c r="H33" s="1697"/>
      <c r="I33" s="1697"/>
      <c r="J33" s="1697"/>
      <c r="K33" s="1697"/>
      <c r="L33" s="1697"/>
    </row>
    <row r="34" spans="2:12" s="1697" customFormat="1" ht="14.5">
      <c r="B34" s="1697" t="s">
        <v>491</v>
      </c>
    </row>
    <row r="35" spans="2:12" ht="14.5">
      <c r="C35" s="1697"/>
      <c r="D35" s="1697"/>
      <c r="E35" s="1697"/>
      <c r="F35" s="1697"/>
      <c r="G35" s="1697"/>
      <c r="H35" s="1697"/>
      <c r="I35" s="1697"/>
      <c r="J35" s="1697"/>
      <c r="K35" s="1697"/>
      <c r="L35" s="1697"/>
    </row>
    <row r="36" spans="2:12" ht="15" thickBot="1">
      <c r="B36" s="1861"/>
      <c r="C36" s="243"/>
      <c r="D36" s="243"/>
      <c r="E36" s="1697"/>
      <c r="F36" s="1697"/>
      <c r="G36" s="1697"/>
      <c r="H36" s="1697"/>
      <c r="I36" s="1697"/>
      <c r="J36" s="1697"/>
      <c r="K36" s="1697"/>
      <c r="L36" s="1697"/>
    </row>
    <row r="37" spans="2:12" ht="15" thickBot="1">
      <c r="B37" s="1886" t="s">
        <v>492</v>
      </c>
      <c r="C37" s="1862" t="s">
        <v>799</v>
      </c>
      <c r="D37" s="1862" t="s">
        <v>798</v>
      </c>
      <c r="E37" s="1697"/>
      <c r="F37" s="1697"/>
      <c r="G37" s="1697"/>
      <c r="H37" s="1697"/>
      <c r="I37" s="1697"/>
      <c r="J37" s="1697"/>
      <c r="K37" s="1697"/>
      <c r="L37" s="1697"/>
    </row>
    <row r="38" spans="2:12" ht="14.5">
      <c r="B38" s="1863" t="s">
        <v>486</v>
      </c>
      <c r="C38" s="1864">
        <v>7.2332000000000007E-2</v>
      </c>
      <c r="D38" s="1864">
        <v>7.7946000000000001E-2</v>
      </c>
      <c r="E38" s="1697"/>
      <c r="F38" s="1697"/>
      <c r="G38" s="1697"/>
      <c r="H38" s="1697"/>
      <c r="I38" s="1697"/>
      <c r="J38" s="1697"/>
      <c r="K38" s="1697"/>
      <c r="L38" s="1697"/>
    </row>
    <row r="39" spans="2:12" ht="14.5">
      <c r="B39" s="1865" t="s">
        <v>487</v>
      </c>
      <c r="C39" s="1864">
        <v>0.124822</v>
      </c>
      <c r="D39" s="1864">
        <v>0.14283299999999999</v>
      </c>
      <c r="E39" s="1697"/>
      <c r="F39" s="1697"/>
      <c r="G39" s="1697"/>
      <c r="H39" s="1697"/>
      <c r="I39" s="1697"/>
      <c r="J39" s="1697"/>
      <c r="K39" s="1697"/>
      <c r="L39" s="1697"/>
    </row>
    <row r="40" spans="2:12" ht="14.5">
      <c r="B40" s="1865" t="s">
        <v>488</v>
      </c>
      <c r="C40" s="1866">
        <v>7.8211000000000003E-2</v>
      </c>
      <c r="D40" s="1866">
        <v>0.101618</v>
      </c>
      <c r="E40" s="1697"/>
      <c r="F40" s="1697"/>
      <c r="G40" s="1697"/>
      <c r="H40" s="1697"/>
      <c r="I40" s="1697"/>
      <c r="J40" s="1697"/>
      <c r="K40" s="1697"/>
      <c r="L40" s="1697"/>
    </row>
    <row r="41" spans="2:12" ht="15" thickBot="1">
      <c r="B41" s="1867" t="s">
        <v>489</v>
      </c>
      <c r="C41" s="1868">
        <v>1.207E-3</v>
      </c>
      <c r="D41" s="1868">
        <v>3.0165000000000001E-2</v>
      </c>
      <c r="E41" s="1697"/>
      <c r="F41" s="1697"/>
      <c r="G41" s="1697"/>
      <c r="H41" s="1697"/>
      <c r="I41" s="1697"/>
      <c r="J41" s="1697"/>
      <c r="K41" s="1697"/>
      <c r="L41" s="1697"/>
    </row>
    <row r="42" spans="2:12" s="1697" customFormat="1" ht="14.5">
      <c r="B42" s="1697" t="s">
        <v>536</v>
      </c>
    </row>
    <row r="43" spans="2:12" ht="15" thickBot="1">
      <c r="B43" s="1697"/>
      <c r="C43" s="1697"/>
      <c r="D43" s="1697"/>
      <c r="E43" s="1697"/>
      <c r="F43" s="1697"/>
      <c r="G43" s="1697"/>
      <c r="H43" s="1697"/>
      <c r="I43" s="1697"/>
      <c r="J43" s="1697"/>
      <c r="K43" s="1697"/>
      <c r="L43" s="1697"/>
    </row>
    <row r="44" spans="2:12" ht="29.5" thickBot="1">
      <c r="B44" s="1887" t="s">
        <v>519</v>
      </c>
      <c r="C44" s="1869" t="s">
        <v>641</v>
      </c>
      <c r="D44" s="1870" t="s">
        <v>642</v>
      </c>
      <c r="E44" s="1871" t="s">
        <v>643</v>
      </c>
      <c r="F44" s="1872" t="s">
        <v>791</v>
      </c>
      <c r="G44" s="1873" t="s">
        <v>792</v>
      </c>
      <c r="H44" s="1874" t="s">
        <v>793</v>
      </c>
      <c r="I44" s="1697"/>
      <c r="J44" s="1697"/>
    </row>
    <row r="45" spans="2:12" ht="14.5">
      <c r="B45" s="1875" t="s">
        <v>517</v>
      </c>
      <c r="C45" s="1715">
        <v>2341661</v>
      </c>
      <c r="D45" s="1716">
        <v>9063654</v>
      </c>
      <c r="E45" s="1876">
        <v>0.25835728062876184</v>
      </c>
      <c r="F45" s="1715">
        <v>2342210</v>
      </c>
      <c r="G45" s="1716">
        <v>9183319</v>
      </c>
      <c r="H45" s="1876">
        <v>0.25505048882653431</v>
      </c>
      <c r="I45" s="1697"/>
      <c r="J45" s="1697"/>
    </row>
    <row r="46" spans="2:12" ht="14.5">
      <c r="B46" s="1877" t="s">
        <v>520</v>
      </c>
      <c r="C46" s="1723">
        <v>0</v>
      </c>
      <c r="D46" s="1724">
        <v>118899</v>
      </c>
      <c r="E46" s="1878">
        <v>0</v>
      </c>
      <c r="F46" s="1723">
        <v>0</v>
      </c>
      <c r="G46" s="1724">
        <v>123295</v>
      </c>
      <c r="H46" s="1878">
        <v>0</v>
      </c>
      <c r="I46" s="1697"/>
      <c r="J46" s="1697"/>
    </row>
    <row r="47" spans="2:12" ht="14.5">
      <c r="B47" s="1877" t="s">
        <v>518</v>
      </c>
      <c r="C47" s="1730">
        <v>33892.9552373927</v>
      </c>
      <c r="D47" s="1724">
        <v>112827.620839019</v>
      </c>
      <c r="E47" s="1878">
        <v>0.30039590470272109</v>
      </c>
      <c r="F47" s="1730">
        <v>34655.071501856597</v>
      </c>
      <c r="G47" s="1724">
        <v>115564.720347949</v>
      </c>
      <c r="H47" s="1878">
        <v>0.29987587386111514</v>
      </c>
      <c r="I47" s="1697"/>
      <c r="J47" s="1697"/>
    </row>
    <row r="48" spans="2:12" ht="14.5">
      <c r="B48" s="1879" t="s">
        <v>493</v>
      </c>
      <c r="C48" s="1730">
        <v>995.49001612999996</v>
      </c>
      <c r="D48" s="1770">
        <v>3708.0536703499997</v>
      </c>
      <c r="E48" s="1878">
        <v>0.26846699229033449</v>
      </c>
      <c r="F48" s="1730">
        <v>997.21742365999989</v>
      </c>
      <c r="G48" s="1770">
        <v>3689.96929421</v>
      </c>
      <c r="H48" s="1878">
        <v>0.2702508731508288</v>
      </c>
      <c r="I48" s="1697"/>
      <c r="J48" s="1697"/>
    </row>
    <row r="49" spans="2:12" ht="14.5">
      <c r="B49" s="1879" t="s">
        <v>944</v>
      </c>
      <c r="C49" s="1723">
        <v>794.22424000000001</v>
      </c>
      <c r="D49" s="1724">
        <v>1983.7831200000001</v>
      </c>
      <c r="E49" s="1878">
        <v>0.40035840208177592</v>
      </c>
      <c r="F49" s="1723">
        <v>813.80039999999997</v>
      </c>
      <c r="G49" s="1724">
        <v>2009.22075</v>
      </c>
      <c r="H49" s="1878">
        <v>0.40503284668944417</v>
      </c>
      <c r="I49" s="1697"/>
      <c r="J49" s="1697"/>
    </row>
    <row r="50" spans="2:12" ht="15" thickBot="1">
      <c r="B50" s="1880" t="s">
        <v>943</v>
      </c>
      <c r="C50" s="1735">
        <v>1463.23587265625</v>
      </c>
      <c r="D50" s="1785">
        <v>4818.4190773754299</v>
      </c>
      <c r="E50" s="1881">
        <v>0.30367551040273311</v>
      </c>
      <c r="F50" s="1735">
        <v>1383.0107585937501</v>
      </c>
      <c r="G50" s="1785">
        <v>4570.7433249167098</v>
      </c>
      <c r="H50" s="1881">
        <v>0.30257895932472906</v>
      </c>
      <c r="I50" s="1697"/>
      <c r="J50" s="1697"/>
    </row>
    <row r="51" spans="2:12" ht="14.5">
      <c r="B51" s="1882" t="s">
        <v>494</v>
      </c>
      <c r="C51" s="1882"/>
      <c r="D51" s="1882"/>
      <c r="E51" s="1883"/>
      <c r="F51" s="1882"/>
      <c r="G51" s="1882"/>
      <c r="H51" s="1882"/>
      <c r="I51" s="1697"/>
      <c r="J51" s="1697"/>
      <c r="K51" s="1697"/>
      <c r="L51" s="1697"/>
    </row>
    <row r="52" spans="2:12" ht="14.5">
      <c r="B52" s="1884" t="s">
        <v>495</v>
      </c>
      <c r="C52" s="1882"/>
      <c r="D52" s="1882"/>
      <c r="E52" s="1882"/>
      <c r="F52" s="1882"/>
      <c r="G52" s="1882"/>
      <c r="H52" s="1882"/>
      <c r="I52" s="1697"/>
      <c r="J52" s="1697"/>
      <c r="K52" s="1697"/>
      <c r="L52" s="1697"/>
    </row>
    <row r="53" spans="2:12" ht="14.5">
      <c r="B53" s="1884" t="s">
        <v>941</v>
      </c>
      <c r="C53" s="1882"/>
      <c r="D53" s="1882"/>
      <c r="E53" s="1882"/>
      <c r="F53" s="1882"/>
      <c r="G53" s="1882"/>
      <c r="H53" s="1882"/>
      <c r="I53" s="1697"/>
      <c r="J53" s="1697"/>
      <c r="K53" s="1697"/>
      <c r="L53" s="1697"/>
    </row>
    <row r="54" spans="2:12" ht="14.5">
      <c r="B54" s="1884" t="s">
        <v>942</v>
      </c>
      <c r="C54" s="1882"/>
      <c r="D54" s="1882"/>
      <c r="E54" s="1882"/>
      <c r="F54" s="1882"/>
      <c r="G54" s="1882"/>
      <c r="H54" s="1882"/>
      <c r="I54" s="1697"/>
      <c r="J54" s="1697"/>
      <c r="K54" s="1697"/>
      <c r="L54" s="1697"/>
    </row>
    <row r="55" spans="2:12" ht="14.5">
      <c r="C55" s="1882"/>
      <c r="D55" s="1882"/>
      <c r="E55" s="1882"/>
      <c r="F55" s="1882"/>
      <c r="G55" s="1882"/>
      <c r="H55" s="1882"/>
      <c r="I55" s="1697"/>
      <c r="J55" s="1697"/>
      <c r="K55" s="1697"/>
      <c r="L55" s="1697"/>
    </row>
    <row r="56" spans="2:12" ht="14.5">
      <c r="C56" s="1697"/>
      <c r="D56" s="1697"/>
      <c r="E56" s="1697"/>
      <c r="F56" s="1697"/>
      <c r="G56" s="1697"/>
      <c r="H56" s="1697"/>
      <c r="I56" s="1697"/>
      <c r="J56" s="1697"/>
      <c r="K56" s="1697"/>
      <c r="L56" s="1697"/>
    </row>
    <row r="57" spans="2:12" ht="14.5">
      <c r="B57" s="1697"/>
      <c r="C57" s="1697"/>
      <c r="D57" s="1697"/>
      <c r="E57" s="1697"/>
      <c r="F57" s="1697"/>
      <c r="G57" s="1697"/>
      <c r="H57" s="1697"/>
      <c r="I57" s="1697"/>
      <c r="J57" s="1697"/>
      <c r="K57" s="1697"/>
      <c r="L57" s="1697"/>
    </row>
    <row r="58" spans="2:12" ht="14.5">
      <c r="B58" s="1697"/>
      <c r="C58" s="1697"/>
      <c r="D58" s="1697"/>
      <c r="E58" s="1697"/>
      <c r="F58" s="1697"/>
      <c r="G58" s="1697"/>
      <c r="H58" s="1697"/>
      <c r="I58" s="1697"/>
      <c r="J58" s="1697"/>
      <c r="K58" s="1697"/>
      <c r="L58" s="1697"/>
    </row>
    <row r="59" spans="2:12" ht="14.5">
      <c r="B59" s="1697"/>
      <c r="C59" s="1697"/>
      <c r="D59" s="1697"/>
      <c r="E59" s="1697"/>
      <c r="F59" s="1697"/>
      <c r="G59" s="1697"/>
      <c r="H59" s="1697"/>
      <c r="I59" s="1697"/>
      <c r="J59" s="1697"/>
      <c r="K59" s="1697"/>
      <c r="L59" s="1697"/>
    </row>
    <row r="60" spans="2:12" ht="14.5">
      <c r="B60" s="1697"/>
      <c r="C60" s="1697"/>
      <c r="D60" s="1697"/>
      <c r="E60" s="1697"/>
      <c r="F60" s="1697"/>
      <c r="G60" s="1697"/>
      <c r="H60" s="1697"/>
      <c r="I60" s="1697"/>
      <c r="J60" s="1697"/>
      <c r="K60" s="1697"/>
      <c r="L60" s="1697"/>
    </row>
    <row r="61" spans="2:12" ht="14.5">
      <c r="B61" s="1697"/>
      <c r="C61" s="1697"/>
      <c r="D61" s="1697"/>
      <c r="E61" s="1697"/>
      <c r="F61" s="1697"/>
      <c r="G61" s="1697"/>
      <c r="H61" s="1697"/>
      <c r="I61" s="1697"/>
      <c r="J61" s="1697"/>
      <c r="K61" s="1697"/>
      <c r="L61" s="1697"/>
    </row>
  </sheetData>
  <mergeCells count="7">
    <mergeCell ref="B2:J3"/>
    <mergeCell ref="H5:I5"/>
    <mergeCell ref="C5:E5"/>
    <mergeCell ref="F5:G5"/>
    <mergeCell ref="C19:E19"/>
    <mergeCell ref="F19:G19"/>
    <mergeCell ref="B17:G17"/>
  </mergeCells>
  <hyperlinks>
    <hyperlink ref="B6" location="Índice!A1" display="Volver al índice" xr:uid="{F4935038-2BB3-6A4D-82EF-70E824405BB6}"/>
    <hyperlink ref="A1" location="Índice!A1" display="Volver al índice" xr:uid="{3590F332-F277-4E77-B4D9-4910B49A28B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O180"/>
  <sheetViews>
    <sheetView showGridLines="0" zoomScaleNormal="100" workbookViewId="0">
      <selection activeCell="F18" sqref="F18"/>
    </sheetView>
  </sheetViews>
  <sheetFormatPr baseColWidth="10" defaultColWidth="11.453125" defaultRowHeight="14"/>
  <cols>
    <col min="1" max="1" width="16.54296875" style="46" customWidth="1"/>
    <col min="2" max="2" width="38.453125" style="46" customWidth="1"/>
    <col min="3" max="4" width="10.90625" style="46" bestFit="1" customWidth="1"/>
    <col min="5" max="5" width="13.453125" style="47" customWidth="1"/>
    <col min="6" max="6" width="12.90625" style="47" customWidth="1"/>
    <col min="7" max="7" width="12.453125" style="47" bestFit="1" customWidth="1"/>
    <col min="8" max="8" width="10.90625" style="47" customWidth="1"/>
    <col min="9" max="9" width="12.08984375" style="47" bestFit="1" customWidth="1"/>
    <col min="10" max="11" width="11.453125" style="46"/>
    <col min="12" max="12" width="18" style="46" customWidth="1"/>
    <col min="13" max="16384" width="11.453125" style="46"/>
  </cols>
  <sheetData>
    <row r="1" spans="1:13" ht="14.5">
      <c r="A1" s="1694" t="s">
        <v>54</v>
      </c>
      <c r="B1" s="2159"/>
      <c r="C1" s="2159"/>
      <c r="D1" s="2159"/>
      <c r="E1" s="1695"/>
      <c r="F1" s="1695"/>
      <c r="G1" s="1695"/>
      <c r="H1" s="1696"/>
      <c r="I1" s="1696"/>
    </row>
    <row r="2" spans="1:13" ht="14.5">
      <c r="B2" s="1697"/>
      <c r="C2" s="1697"/>
      <c r="D2" s="1697"/>
      <c r="E2" s="1697"/>
      <c r="F2" s="1697"/>
      <c r="G2" s="1697"/>
      <c r="H2" s="1697"/>
      <c r="I2" s="1697"/>
    </row>
    <row r="3" spans="1:13" ht="14.5">
      <c r="B3" s="2158" t="s">
        <v>784</v>
      </c>
      <c r="C3" s="2158"/>
      <c r="D3" s="2158"/>
      <c r="E3" s="2158"/>
      <c r="F3" s="2158"/>
      <c r="G3" s="2158"/>
      <c r="H3" s="2158"/>
      <c r="I3" s="2158"/>
      <c r="J3" s="1697"/>
      <c r="K3" s="1697"/>
      <c r="L3" s="1697"/>
      <c r="M3" s="1697"/>
    </row>
    <row r="4" spans="1:13" ht="14.5">
      <c r="B4" s="2158" t="s">
        <v>371</v>
      </c>
      <c r="C4" s="2158"/>
      <c r="D4" s="2158"/>
      <c r="E4" s="2158"/>
      <c r="F4" s="2158"/>
      <c r="G4" s="2158"/>
      <c r="H4" s="2158"/>
      <c r="I4" s="2158"/>
      <c r="J4" s="1697"/>
      <c r="K4" s="1697"/>
      <c r="L4" s="1697"/>
      <c r="M4" s="1697"/>
    </row>
    <row r="5" spans="1:13" ht="15" thickBot="1">
      <c r="B5" s="1698"/>
      <c r="C5" s="1699"/>
      <c r="D5" s="1699"/>
      <c r="E5" s="1699"/>
      <c r="F5" s="1699"/>
      <c r="G5" s="1699"/>
      <c r="H5" s="1700"/>
      <c r="I5" s="1700"/>
      <c r="J5" s="1697"/>
      <c r="K5" s="1697"/>
      <c r="L5" s="1697"/>
      <c r="M5" s="1697"/>
    </row>
    <row r="6" spans="1:13" ht="14.5">
      <c r="B6" s="1701"/>
      <c r="C6" s="1702"/>
      <c r="D6" s="1703"/>
      <c r="E6" s="2160" t="s">
        <v>306</v>
      </c>
      <c r="F6" s="2161"/>
      <c r="G6" s="2162"/>
      <c r="H6" s="2163" t="s">
        <v>51</v>
      </c>
      <c r="I6" s="2164"/>
      <c r="J6" s="1697"/>
      <c r="K6" s="1697"/>
      <c r="L6" s="1697"/>
      <c r="M6" s="1697"/>
    </row>
    <row r="7" spans="1:13" ht="15" thickBot="1">
      <c r="B7" s="1704"/>
      <c r="C7" s="1705"/>
      <c r="D7" s="1706"/>
      <c r="E7" s="1707" t="s">
        <v>794</v>
      </c>
      <c r="F7" s="1708" t="s">
        <v>637</v>
      </c>
      <c r="G7" s="1709" t="s">
        <v>795</v>
      </c>
      <c r="H7" s="1710" t="s">
        <v>55</v>
      </c>
      <c r="I7" s="1711" t="s">
        <v>56</v>
      </c>
      <c r="J7" s="1697"/>
      <c r="K7" s="1697"/>
      <c r="L7" s="1697"/>
      <c r="M7" s="1697"/>
    </row>
    <row r="8" spans="1:13" ht="14.5">
      <c r="B8" s="1712" t="s">
        <v>496</v>
      </c>
      <c r="C8" s="1713"/>
      <c r="D8" s="1714"/>
      <c r="E8" s="1715">
        <v>14134049.845955739</v>
      </c>
      <c r="F8" s="1716">
        <v>15402511.139529275</v>
      </c>
      <c r="G8" s="1717">
        <v>15796121.224492012</v>
      </c>
      <c r="H8" s="1718">
        <v>2.5554929413592165E-2</v>
      </c>
      <c r="I8" s="1719">
        <v>0.11759342839814946</v>
      </c>
      <c r="J8" s="1697"/>
      <c r="K8" s="1697"/>
      <c r="L8" s="1697"/>
      <c r="M8" s="1697"/>
    </row>
    <row r="9" spans="1:13" ht="16.5">
      <c r="B9" s="1720" t="s">
        <v>900</v>
      </c>
      <c r="C9" s="1721"/>
      <c r="D9" s="1722"/>
      <c r="E9" s="1723">
        <v>11776123.288135739</v>
      </c>
      <c r="F9" s="1724">
        <v>13020927.963287093</v>
      </c>
      <c r="G9" s="1725">
        <v>13429862.396253493</v>
      </c>
      <c r="H9" s="1718">
        <v>3.1405936206651663E-2</v>
      </c>
      <c r="I9" s="1726">
        <v>0.14043153826216059</v>
      </c>
      <c r="J9" s="1697"/>
      <c r="K9" s="1697"/>
      <c r="L9" s="1697"/>
      <c r="M9" s="1697"/>
    </row>
    <row r="10" spans="1:13" ht="14.5">
      <c r="B10" s="1727" t="s">
        <v>545</v>
      </c>
      <c r="C10" s="1728"/>
      <c r="D10" s="1729"/>
      <c r="E10" s="1730">
        <v>11829292.321019998</v>
      </c>
      <c r="F10" s="1724">
        <v>12693382.056872116</v>
      </c>
      <c r="G10" s="1731">
        <v>12822134.777726458</v>
      </c>
      <c r="H10" s="1718">
        <v>1.0143295165738531E-2</v>
      </c>
      <c r="I10" s="1726">
        <v>8.3930841318565985E-2</v>
      </c>
      <c r="J10" s="1697"/>
      <c r="K10" s="1697"/>
      <c r="L10" s="1697"/>
      <c r="M10" s="1697"/>
    </row>
    <row r="11" spans="1:13" ht="15" thickBot="1">
      <c r="B11" s="1732" t="s">
        <v>497</v>
      </c>
      <c r="C11" s="1733"/>
      <c r="D11" s="1734"/>
      <c r="E11" s="1735">
        <v>2304757.5241757394</v>
      </c>
      <c r="F11" s="1736">
        <v>2709129.0830871593</v>
      </c>
      <c r="G11" s="1737">
        <v>2973986.4486755533</v>
      </c>
      <c r="H11" s="1738">
        <v>9.7764764049772968E-2</v>
      </c>
      <c r="I11" s="1739">
        <v>0.29036847368104524</v>
      </c>
      <c r="J11" s="1697"/>
      <c r="K11" s="1697"/>
      <c r="L11" s="1697"/>
      <c r="M11" s="1697"/>
    </row>
    <row r="12" spans="1:13" ht="15" thickBot="1">
      <c r="B12" s="1698"/>
      <c r="C12" s="1699"/>
      <c r="D12" s="1699"/>
      <c r="E12" s="1740"/>
      <c r="F12" s="1740"/>
      <c r="G12" s="1740"/>
      <c r="H12" s="1741"/>
      <c r="I12" s="1741"/>
      <c r="J12" s="1697"/>
      <c r="K12" s="1697"/>
      <c r="L12" s="1697"/>
      <c r="M12" s="1697"/>
    </row>
    <row r="13" spans="1:13" ht="14.4" customHeight="1">
      <c r="B13" s="1742"/>
      <c r="C13" s="1742"/>
      <c r="D13" s="1743"/>
      <c r="E13" s="2155" t="s">
        <v>50</v>
      </c>
      <c r="F13" s="2156"/>
      <c r="G13" s="2157"/>
      <c r="H13" s="2156" t="s">
        <v>51</v>
      </c>
      <c r="I13" s="2157"/>
      <c r="J13" s="2155" t="s">
        <v>52</v>
      </c>
      <c r="K13" s="2157"/>
      <c r="L13" s="1744" t="s">
        <v>51</v>
      </c>
      <c r="M13" s="1697"/>
    </row>
    <row r="14" spans="1:13" ht="15" thickBot="1">
      <c r="B14" s="1745"/>
      <c r="C14" s="1742"/>
      <c r="D14" s="1742"/>
      <c r="E14" s="1746" t="s">
        <v>789</v>
      </c>
      <c r="F14" s="1747" t="s">
        <v>636</v>
      </c>
      <c r="G14" s="1748" t="s">
        <v>790</v>
      </c>
      <c r="H14" s="1749" t="s">
        <v>55</v>
      </c>
      <c r="I14" s="1749" t="s">
        <v>56</v>
      </c>
      <c r="J14" s="1750" t="s">
        <v>794</v>
      </c>
      <c r="K14" s="1751" t="s">
        <v>795</v>
      </c>
      <c r="L14" s="1752" t="s">
        <v>796</v>
      </c>
      <c r="M14" s="1697"/>
    </row>
    <row r="15" spans="1:13" ht="14.5">
      <c r="B15" s="1753" t="s">
        <v>705</v>
      </c>
      <c r="C15" s="1754"/>
      <c r="D15" s="1754"/>
      <c r="E15" s="1715">
        <v>280438</v>
      </c>
      <c r="F15" s="1716">
        <v>275201</v>
      </c>
      <c r="G15" s="1717">
        <v>324995</v>
      </c>
      <c r="H15" s="1755">
        <v>0.18093684252600828</v>
      </c>
      <c r="I15" s="1756">
        <v>0.15888360350594422</v>
      </c>
      <c r="J15" s="1715">
        <v>705966</v>
      </c>
      <c r="K15" s="1717">
        <v>896586</v>
      </c>
      <c r="L15" s="1719">
        <v>0.27001300345909018</v>
      </c>
      <c r="M15" s="1697"/>
    </row>
    <row r="16" spans="1:13" ht="14.5">
      <c r="B16" s="1757" t="s">
        <v>706</v>
      </c>
      <c r="C16" s="1742"/>
      <c r="D16" s="1742"/>
      <c r="E16" s="1723">
        <v>-119203</v>
      </c>
      <c r="F16" s="1724">
        <v>-96697</v>
      </c>
      <c r="G16" s="1725">
        <v>-118588</v>
      </c>
      <c r="H16" s="1758">
        <v>0.22638758182777119</v>
      </c>
      <c r="I16" s="1759">
        <v>-5.1592661258524908E-3</v>
      </c>
      <c r="J16" s="1723">
        <v>-347887</v>
      </c>
      <c r="K16" s="1725">
        <v>-329294</v>
      </c>
      <c r="L16" s="1726">
        <v>-5.3445515354123563E-2</v>
      </c>
      <c r="M16" s="1697"/>
    </row>
    <row r="17" spans="2:15" s="623" customFormat="1" ht="14.5">
      <c r="B17" s="1760" t="s">
        <v>707</v>
      </c>
      <c r="C17" s="1761"/>
      <c r="D17" s="1761"/>
      <c r="E17" s="1762">
        <v>161235</v>
      </c>
      <c r="F17" s="1763">
        <v>178504</v>
      </c>
      <c r="G17" s="1764">
        <v>206407</v>
      </c>
      <c r="H17" s="1765">
        <v>0.15631582485546547</v>
      </c>
      <c r="I17" s="1766">
        <v>0.28016249573603735</v>
      </c>
      <c r="J17" s="1762">
        <v>358079</v>
      </c>
      <c r="K17" s="1767">
        <v>567292</v>
      </c>
      <c r="L17" s="1768">
        <v>0.58426492477916891</v>
      </c>
      <c r="M17" s="516"/>
    </row>
    <row r="18" spans="2:15" ht="14.5">
      <c r="B18" s="1769" t="s">
        <v>207</v>
      </c>
      <c r="C18" s="1742"/>
      <c r="D18" s="1742"/>
      <c r="E18" s="1730">
        <v>197607</v>
      </c>
      <c r="F18" s="1770">
        <v>209171</v>
      </c>
      <c r="G18" s="1731">
        <v>195214</v>
      </c>
      <c r="H18" s="1758">
        <v>-6.6725310870053733E-2</v>
      </c>
      <c r="I18" s="1759">
        <v>-1.2109894892387452E-2</v>
      </c>
      <c r="J18" s="1730">
        <v>558457</v>
      </c>
      <c r="K18" s="1731">
        <v>594348</v>
      </c>
      <c r="L18" s="1726">
        <v>6.4268153143393292E-2</v>
      </c>
      <c r="M18" s="1697"/>
    </row>
    <row r="19" spans="2:15" ht="14.5">
      <c r="B19" s="1757" t="s">
        <v>198</v>
      </c>
      <c r="C19" s="1742"/>
      <c r="D19" s="1742"/>
      <c r="E19" s="1723">
        <v>-125706</v>
      </c>
      <c r="F19" s="1724">
        <v>-121294</v>
      </c>
      <c r="G19" s="1725">
        <v>-123388</v>
      </c>
      <c r="H19" s="1771">
        <v>1.7263838277243648E-2</v>
      </c>
      <c r="I19" s="1772">
        <v>-1.8439851717499511E-2</v>
      </c>
      <c r="J19" s="1723">
        <v>-345942</v>
      </c>
      <c r="K19" s="1725">
        <v>-366860</v>
      </c>
      <c r="L19" s="1726">
        <v>6.0466783449248718E-2</v>
      </c>
      <c r="M19" s="1697"/>
    </row>
    <row r="20" spans="2:15" s="623" customFormat="1" ht="14.5">
      <c r="B20" s="1760" t="s">
        <v>698</v>
      </c>
      <c r="C20" s="1761"/>
      <c r="D20" s="1761"/>
      <c r="E20" s="1773">
        <v>71901</v>
      </c>
      <c r="F20" s="1763">
        <v>87877</v>
      </c>
      <c r="G20" s="1767">
        <v>71826</v>
      </c>
      <c r="H20" s="1774">
        <v>-0.18265302638915759</v>
      </c>
      <c r="I20" s="1775">
        <v>-1.043100930446017E-3</v>
      </c>
      <c r="J20" s="1773">
        <v>212515</v>
      </c>
      <c r="K20" s="1767">
        <v>227488</v>
      </c>
      <c r="L20" s="1768">
        <v>7.0456203091546543E-2</v>
      </c>
      <c r="M20" s="516"/>
    </row>
    <row r="21" spans="2:15" ht="14.5">
      <c r="B21" s="1769" t="s">
        <v>699</v>
      </c>
      <c r="C21" s="1742"/>
      <c r="D21" s="1742"/>
      <c r="E21" s="1723">
        <v>-2556</v>
      </c>
      <c r="F21" s="1724">
        <v>-3462</v>
      </c>
      <c r="G21" s="1725">
        <v>-2561</v>
      </c>
      <c r="H21" s="1771">
        <v>-0.26025418833044478</v>
      </c>
      <c r="I21" s="1772">
        <v>1.9561815336464061E-3</v>
      </c>
      <c r="J21" s="1723">
        <v>-7757</v>
      </c>
      <c r="K21" s="1725">
        <v>-9207</v>
      </c>
      <c r="L21" s="1726">
        <v>0.18692793605775426</v>
      </c>
      <c r="M21" s="1697"/>
    </row>
    <row r="22" spans="2:15" ht="14.5">
      <c r="B22" s="1769" t="s">
        <v>700</v>
      </c>
      <c r="C22" s="1761"/>
      <c r="D22" s="1761"/>
      <c r="E22" s="1723"/>
      <c r="F22" s="1724"/>
      <c r="G22" s="1725"/>
      <c r="H22" s="1758"/>
      <c r="I22" s="1759"/>
      <c r="J22" s="1723"/>
      <c r="K22" s="1725"/>
      <c r="L22" s="1726"/>
      <c r="M22" s="1697"/>
    </row>
    <row r="23" spans="2:15" ht="14.5">
      <c r="B23" s="1776" t="s">
        <v>701</v>
      </c>
      <c r="C23" s="1742"/>
      <c r="D23" s="1742"/>
      <c r="E23" s="1730">
        <v>-206</v>
      </c>
      <c r="F23" s="1770">
        <v>-4334</v>
      </c>
      <c r="G23" s="1731">
        <v>20672</v>
      </c>
      <c r="H23" s="1758" t="s">
        <v>249</v>
      </c>
      <c r="I23" s="1759" t="s">
        <v>249</v>
      </c>
      <c r="J23" s="1730">
        <v>1454</v>
      </c>
      <c r="K23" s="1731">
        <v>14995</v>
      </c>
      <c r="L23" s="1726" t="s">
        <v>249</v>
      </c>
      <c r="M23" s="1697"/>
    </row>
    <row r="24" spans="2:15" ht="15" customHeight="1">
      <c r="B24" s="1777" t="s">
        <v>702</v>
      </c>
      <c r="C24" s="1742"/>
      <c r="D24" s="1742"/>
      <c r="E24" s="1730">
        <v>5448</v>
      </c>
      <c r="F24" s="1770">
        <v>21536</v>
      </c>
      <c r="G24" s="1731">
        <v>27460</v>
      </c>
      <c r="H24" s="1758">
        <v>0.27507429420505192</v>
      </c>
      <c r="I24" s="1759">
        <v>4.0403817914831128</v>
      </c>
      <c r="J24" s="1730">
        <v>2808</v>
      </c>
      <c r="K24" s="1731">
        <v>79086</v>
      </c>
      <c r="L24" s="1726" t="s">
        <v>249</v>
      </c>
      <c r="M24" s="1697"/>
    </row>
    <row r="25" spans="2:15" ht="14.5">
      <c r="B25" s="1777" t="s">
        <v>703</v>
      </c>
      <c r="C25" s="1742"/>
      <c r="D25" s="1742"/>
      <c r="E25" s="1723">
        <v>14248</v>
      </c>
      <c r="F25" s="1724">
        <v>23682</v>
      </c>
      <c r="G25" s="1725">
        <v>25779</v>
      </c>
      <c r="H25" s="1758">
        <v>8.8548264504687113E-2</v>
      </c>
      <c r="I25" s="1759">
        <v>0.80930656934306566</v>
      </c>
      <c r="J25" s="1723">
        <v>43590</v>
      </c>
      <c r="K25" s="1725">
        <v>61961</v>
      </c>
      <c r="L25" s="1726">
        <v>0.42144987382427157</v>
      </c>
      <c r="M25" s="1697"/>
    </row>
    <row r="26" spans="2:15" s="623" customFormat="1" ht="14.5">
      <c r="B26" s="1760" t="s">
        <v>704</v>
      </c>
      <c r="C26" s="1761"/>
      <c r="D26" s="1761"/>
      <c r="E26" s="1762">
        <v>16934</v>
      </c>
      <c r="F26" s="1763">
        <v>37422</v>
      </c>
      <c r="G26" s="1764">
        <v>71350</v>
      </c>
      <c r="H26" s="1774">
        <v>0.90663246218801774</v>
      </c>
      <c r="I26" s="1775">
        <v>3.2134167946143855</v>
      </c>
      <c r="J26" s="1762">
        <v>40095</v>
      </c>
      <c r="K26" s="1767">
        <v>146835</v>
      </c>
      <c r="L26" s="1768">
        <v>3.2134167946143855</v>
      </c>
      <c r="M26" s="516"/>
    </row>
    <row r="27" spans="2:15" ht="14.5">
      <c r="B27" s="1778" t="s">
        <v>708</v>
      </c>
      <c r="C27" s="1742"/>
      <c r="D27" s="1779"/>
      <c r="E27" s="1730">
        <v>-59968</v>
      </c>
      <c r="F27" s="1770">
        <v>-72708</v>
      </c>
      <c r="G27" s="1731">
        <v>-79355</v>
      </c>
      <c r="H27" s="1771">
        <v>9.142047642625295E-2</v>
      </c>
      <c r="I27" s="1772">
        <v>0.32328908751334051</v>
      </c>
      <c r="J27" s="1730">
        <v>-180682</v>
      </c>
      <c r="K27" s="1731">
        <v>-216331</v>
      </c>
      <c r="L27" s="1726">
        <v>0.19730244296609523</v>
      </c>
      <c r="M27" s="1697"/>
    </row>
    <row r="28" spans="2:15" ht="14.4" customHeight="1">
      <c r="B28" s="1778" t="s">
        <v>451</v>
      </c>
      <c r="C28" s="1742"/>
      <c r="D28" s="1780"/>
      <c r="E28" s="1723">
        <v>-7182</v>
      </c>
      <c r="F28" s="1724">
        <v>-21292</v>
      </c>
      <c r="G28" s="1725">
        <v>-19594</v>
      </c>
      <c r="H28" s="1771" t="s">
        <v>249</v>
      </c>
      <c r="I28" s="1772">
        <v>1.7282094124199388</v>
      </c>
      <c r="J28" s="1723">
        <v>-11369</v>
      </c>
      <c r="K28" s="1725">
        <v>-40232</v>
      </c>
      <c r="L28" s="1726">
        <v>2.5387457120239247</v>
      </c>
      <c r="M28" s="1697"/>
      <c r="O28" s="1781"/>
    </row>
    <row r="29" spans="2:15" s="623" customFormat="1" ht="14.5">
      <c r="B29" s="1760" t="s">
        <v>709</v>
      </c>
      <c r="C29" s="1761"/>
      <c r="D29" s="1761"/>
      <c r="E29" s="1773">
        <v>-67150</v>
      </c>
      <c r="F29" s="1763">
        <v>-94000</v>
      </c>
      <c r="G29" s="1767">
        <v>-98949</v>
      </c>
      <c r="H29" s="1774">
        <v>5.2648936170212712E-2</v>
      </c>
      <c r="I29" s="1775">
        <v>0.47355174981384951</v>
      </c>
      <c r="J29" s="1773">
        <v>-192051</v>
      </c>
      <c r="K29" s="1767">
        <v>-256563</v>
      </c>
      <c r="L29" s="1768">
        <v>0.33591077370073563</v>
      </c>
      <c r="M29" s="516"/>
      <c r="O29" s="1781"/>
    </row>
    <row r="30" spans="2:15" ht="14.5">
      <c r="B30" s="1757" t="s">
        <v>64</v>
      </c>
      <c r="C30" s="1742"/>
      <c r="D30" s="1742"/>
      <c r="E30" s="1723">
        <v>-3028</v>
      </c>
      <c r="F30" s="1724">
        <v>-3116</v>
      </c>
      <c r="G30" s="1725">
        <v>-4307</v>
      </c>
      <c r="H30" s="1758">
        <v>0.38222079589216951</v>
      </c>
      <c r="I30" s="1759">
        <v>0.42239101717305161</v>
      </c>
      <c r="J30" s="1723">
        <v>-9222</v>
      </c>
      <c r="K30" s="1725">
        <v>-10623</v>
      </c>
      <c r="L30" s="1726">
        <v>0.15191932335718938</v>
      </c>
      <c r="M30" s="1697"/>
    </row>
    <row r="31" spans="2:15" ht="15" thickBot="1">
      <c r="B31" s="1782" t="s">
        <v>403</v>
      </c>
      <c r="C31" s="1783"/>
      <c r="D31" s="1783"/>
      <c r="E31" s="1784">
        <v>179892</v>
      </c>
      <c r="F31" s="1785">
        <v>206687</v>
      </c>
      <c r="G31" s="1786">
        <v>246327</v>
      </c>
      <c r="H31" s="1787">
        <v>0.19178758218949432</v>
      </c>
      <c r="I31" s="1788">
        <v>0.36930491628310325</v>
      </c>
      <c r="J31" s="1784">
        <v>409416</v>
      </c>
      <c r="K31" s="1786">
        <v>674429</v>
      </c>
      <c r="L31" s="1788">
        <v>0.64729517165914374</v>
      </c>
      <c r="M31" s="1697"/>
    </row>
    <row r="32" spans="2:15" ht="14.5">
      <c r="B32" s="1789"/>
      <c r="C32" s="1742"/>
      <c r="D32" s="1742"/>
      <c r="E32" s="1742"/>
      <c r="F32" s="1742"/>
      <c r="G32" s="1742"/>
      <c r="H32" s="1790"/>
      <c r="I32" s="1790"/>
      <c r="J32" s="1697"/>
      <c r="K32" s="1697"/>
      <c r="L32" s="1697"/>
      <c r="M32" s="1697"/>
    </row>
    <row r="33" spans="2:13" ht="14.5">
      <c r="B33" s="1697" t="s">
        <v>499</v>
      </c>
      <c r="C33" s="1697"/>
      <c r="D33" s="1697"/>
      <c r="E33" s="1697"/>
      <c r="F33" s="1697"/>
      <c r="G33" s="1697"/>
      <c r="H33" s="1697"/>
      <c r="I33" s="1697"/>
      <c r="J33" s="1697"/>
      <c r="K33" s="1697"/>
      <c r="L33" s="1697"/>
      <c r="M33" s="1697"/>
    </row>
    <row r="34" spans="2:13" ht="14.75" customHeight="1">
      <c r="B34" s="1697" t="s">
        <v>544</v>
      </c>
      <c r="C34" s="1697"/>
      <c r="D34" s="1697"/>
      <c r="E34" s="1697"/>
      <c r="F34" s="1697"/>
      <c r="G34" s="1697"/>
      <c r="H34" s="1697"/>
      <c r="I34" s="1697"/>
      <c r="J34" s="1697"/>
      <c r="K34" s="1697"/>
      <c r="L34" s="1697"/>
      <c r="M34" s="1697"/>
    </row>
    <row r="35" spans="2:13" ht="14.5">
      <c r="B35" s="1697" t="s">
        <v>546</v>
      </c>
      <c r="C35" s="1697"/>
      <c r="D35" s="1697"/>
      <c r="E35" s="1697"/>
      <c r="F35" s="1697"/>
      <c r="G35" s="1697"/>
      <c r="H35" s="1697"/>
      <c r="I35" s="1697"/>
      <c r="J35" s="1697"/>
      <c r="K35" s="1697"/>
      <c r="L35" s="1697"/>
      <c r="M35" s="1697"/>
    </row>
    <row r="36" spans="2:13" ht="14.5">
      <c r="B36" s="1697" t="s">
        <v>548</v>
      </c>
      <c r="C36" s="1697"/>
      <c r="D36" s="1697"/>
      <c r="E36" s="1697"/>
      <c r="F36" s="1697"/>
      <c r="G36" s="1697"/>
      <c r="H36" s="1697"/>
      <c r="I36" s="1697"/>
      <c r="J36" s="1697"/>
      <c r="K36" s="1697"/>
      <c r="L36" s="1697"/>
      <c r="M36" s="1697"/>
    </row>
    <row r="37" spans="2:13" ht="14.5">
      <c r="B37" s="1697" t="s">
        <v>549</v>
      </c>
      <c r="C37" s="1697"/>
      <c r="D37" s="1697"/>
      <c r="E37" s="1697"/>
      <c r="F37" s="1697"/>
      <c r="G37" s="1697"/>
      <c r="H37" s="1697"/>
      <c r="I37" s="1697"/>
      <c r="J37" s="1697"/>
      <c r="K37" s="1697"/>
      <c r="L37" s="1697"/>
      <c r="M37" s="1697"/>
    </row>
    <row r="38" spans="2:13" ht="14.5">
      <c r="B38" s="1697" t="s">
        <v>550</v>
      </c>
      <c r="C38" s="1697"/>
      <c r="D38" s="1697"/>
      <c r="E38" s="1697"/>
      <c r="F38" s="1697"/>
      <c r="G38" s="1697"/>
      <c r="H38" s="1697"/>
      <c r="I38" s="1697"/>
      <c r="J38" s="1697"/>
      <c r="K38" s="1697"/>
      <c r="L38" s="1697"/>
      <c r="M38" s="1697"/>
    </row>
    <row r="39" spans="2:13" ht="27.65" customHeight="1">
      <c r="B39" s="1697"/>
      <c r="C39" s="1697"/>
      <c r="D39" s="1697"/>
      <c r="E39" s="1697"/>
      <c r="F39" s="1697"/>
      <c r="G39" s="1697"/>
      <c r="H39" s="1697"/>
      <c r="I39" s="1697"/>
    </row>
    <row r="40" spans="2:13" ht="14.5">
      <c r="B40" s="1697" t="s">
        <v>547</v>
      </c>
      <c r="C40" s="1697"/>
      <c r="D40" s="1697"/>
      <c r="E40" s="1697"/>
      <c r="F40" s="1697"/>
      <c r="G40" s="1697"/>
      <c r="H40" s="1697"/>
      <c r="I40" s="1697"/>
    </row>
    <row r="41" spans="2:13" ht="14.5">
      <c r="B41" s="1697"/>
      <c r="C41" s="1697"/>
      <c r="D41" s="1697"/>
      <c r="E41" s="1697"/>
      <c r="F41" s="1697"/>
      <c r="G41" s="1697"/>
      <c r="H41" s="1697"/>
      <c r="I41" s="1697"/>
    </row>
    <row r="42" spans="2:13" ht="14.5">
      <c r="B42" s="1697" t="s">
        <v>551</v>
      </c>
      <c r="C42" s="1697"/>
      <c r="D42" s="1697"/>
      <c r="E42" s="1697"/>
      <c r="F42" s="1697"/>
      <c r="G42" s="1697"/>
      <c r="H42" s="1697"/>
      <c r="I42" s="1697"/>
    </row>
    <row r="43" spans="2:13" ht="14.5">
      <c r="B43" s="1697"/>
      <c r="C43" s="1697"/>
      <c r="D43" s="1697"/>
      <c r="E43" s="1697"/>
      <c r="F43" s="1697"/>
      <c r="G43" s="1697"/>
      <c r="H43" s="1697"/>
      <c r="I43" s="1697"/>
    </row>
    <row r="44" spans="2:13" ht="14.5">
      <c r="B44" s="1697"/>
      <c r="C44" s="1697"/>
      <c r="D44" s="1697"/>
      <c r="E44" s="1697"/>
      <c r="F44" s="1697"/>
      <c r="G44" s="1697"/>
      <c r="H44" s="1697"/>
      <c r="I44" s="1697"/>
    </row>
    <row r="45" spans="2:13" ht="14.5">
      <c r="B45" s="1697"/>
      <c r="C45" s="1697"/>
      <c r="D45" s="1697"/>
      <c r="E45" s="1697"/>
      <c r="F45" s="1697"/>
      <c r="G45" s="1697"/>
      <c r="H45" s="1697"/>
      <c r="I45" s="1697"/>
    </row>
    <row r="46" spans="2:13" ht="14.5">
      <c r="B46" s="1697"/>
      <c r="C46" s="1697"/>
      <c r="D46" s="1697"/>
      <c r="E46" s="1697"/>
      <c r="F46" s="1697"/>
      <c r="G46" s="1697"/>
      <c r="H46" s="1697"/>
      <c r="I46" s="1697"/>
    </row>
    <row r="47" spans="2:13" ht="19.5" customHeight="1">
      <c r="B47" s="1697"/>
      <c r="C47" s="1697"/>
      <c r="D47" s="1697"/>
      <c r="E47" s="1697"/>
      <c r="F47" s="1697"/>
      <c r="G47" s="1697"/>
      <c r="H47" s="1697"/>
      <c r="I47" s="1697"/>
    </row>
    <row r="48" spans="2:13" ht="14.5">
      <c r="B48" s="1697"/>
      <c r="C48" s="1697"/>
      <c r="D48" s="1697"/>
      <c r="E48" s="1697"/>
      <c r="F48" s="1697"/>
      <c r="G48" s="1697"/>
      <c r="H48" s="1697"/>
      <c r="I48" s="1697"/>
    </row>
    <row r="49" spans="2:9" ht="14.5">
      <c r="B49" s="1697"/>
      <c r="C49" s="1697"/>
      <c r="D49" s="1697"/>
      <c r="E49" s="1697"/>
      <c r="F49" s="1697"/>
      <c r="G49" s="1697"/>
      <c r="H49" s="1697"/>
      <c r="I49" s="1697"/>
    </row>
    <row r="50" spans="2:9" ht="14.5">
      <c r="B50" s="1697"/>
      <c r="C50" s="1697"/>
      <c r="D50" s="1697"/>
      <c r="E50" s="1697"/>
      <c r="F50" s="1697"/>
      <c r="G50" s="1697"/>
      <c r="H50" s="1697"/>
      <c r="I50" s="1697"/>
    </row>
    <row r="51" spans="2:9" ht="14.5">
      <c r="B51" s="1697"/>
      <c r="C51" s="1697"/>
      <c r="D51" s="1697"/>
      <c r="E51" s="1697"/>
      <c r="F51" s="1697"/>
      <c r="G51" s="1697"/>
      <c r="H51" s="1697"/>
      <c r="I51" s="1697"/>
    </row>
    <row r="52" spans="2:9" ht="14.5">
      <c r="B52" s="1697"/>
      <c r="C52" s="1697"/>
      <c r="D52" s="1697"/>
      <c r="E52" s="1697"/>
      <c r="F52" s="1697"/>
      <c r="G52" s="1697"/>
      <c r="H52" s="1697"/>
      <c r="I52" s="1697"/>
    </row>
    <row r="53" spans="2:9" ht="14.5">
      <c r="B53" s="1697"/>
      <c r="C53" s="1697"/>
      <c r="D53" s="1697"/>
      <c r="E53" s="1697"/>
      <c r="F53" s="1697"/>
      <c r="G53" s="1697"/>
      <c r="H53" s="1697"/>
      <c r="I53" s="1697"/>
    </row>
    <row r="54" spans="2:9" ht="14.5">
      <c r="B54" s="1697"/>
      <c r="C54" s="1697"/>
      <c r="D54" s="1697"/>
      <c r="E54" s="1697"/>
      <c r="F54" s="1697"/>
      <c r="G54" s="1697"/>
      <c r="H54" s="1697"/>
      <c r="I54" s="1697"/>
    </row>
    <row r="55" spans="2:9" ht="14.5">
      <c r="B55" s="1697"/>
      <c r="C55" s="1697"/>
      <c r="D55" s="1697"/>
      <c r="E55" s="1697"/>
      <c r="F55" s="1697"/>
      <c r="G55" s="1697"/>
      <c r="H55" s="1697"/>
      <c r="I55" s="1697"/>
    </row>
    <row r="56" spans="2:9" ht="14.5">
      <c r="B56" s="1697"/>
      <c r="C56" s="1697"/>
      <c r="D56" s="1697"/>
      <c r="E56" s="1697"/>
      <c r="F56" s="1697"/>
      <c r="G56" s="1697"/>
      <c r="H56" s="1697"/>
      <c r="I56" s="1697"/>
    </row>
    <row r="57" spans="2:9" ht="14.5">
      <c r="B57" s="1697"/>
      <c r="C57" s="1697"/>
      <c r="D57" s="1697"/>
      <c r="E57" s="1697"/>
      <c r="F57" s="1697"/>
      <c r="G57" s="1697"/>
      <c r="H57" s="1697"/>
      <c r="I57" s="1697"/>
    </row>
    <row r="58" spans="2:9" ht="14.5">
      <c r="B58" s="1697"/>
      <c r="C58" s="1697"/>
      <c r="D58" s="1697"/>
      <c r="E58" s="1697"/>
      <c r="F58" s="1697"/>
      <c r="G58" s="1697"/>
      <c r="H58" s="1697"/>
      <c r="I58" s="1697"/>
    </row>
    <row r="59" spans="2:9" ht="14.5">
      <c r="B59" s="1697"/>
      <c r="C59" s="1697"/>
      <c r="D59" s="1697"/>
      <c r="E59" s="1697"/>
      <c r="F59" s="1697"/>
      <c r="G59" s="1697"/>
      <c r="H59" s="1697"/>
      <c r="I59" s="1697"/>
    </row>
    <row r="60" spans="2:9" ht="14.5">
      <c r="B60" s="1697"/>
      <c r="C60" s="1697"/>
      <c r="D60" s="1697"/>
      <c r="E60" s="1697"/>
      <c r="F60" s="1697"/>
      <c r="G60" s="1697"/>
      <c r="H60" s="1697"/>
      <c r="I60" s="1697"/>
    </row>
    <row r="61" spans="2:9" ht="14.5">
      <c r="B61" s="1697"/>
      <c r="C61" s="1697"/>
      <c r="D61" s="1697"/>
      <c r="E61" s="1697"/>
      <c r="F61" s="1697"/>
      <c r="G61" s="1697"/>
      <c r="H61" s="1697"/>
      <c r="I61" s="1697"/>
    </row>
    <row r="62" spans="2:9" ht="14.5">
      <c r="B62" s="1697"/>
      <c r="C62" s="1697"/>
      <c r="D62" s="1697"/>
      <c r="E62" s="1697"/>
      <c r="F62" s="1697"/>
      <c r="G62" s="1697"/>
      <c r="H62" s="1697"/>
      <c r="I62" s="1697"/>
    </row>
    <row r="63" spans="2:9" ht="14.5">
      <c r="B63" s="1697"/>
      <c r="C63" s="1697"/>
      <c r="D63" s="1697"/>
      <c r="E63" s="1697"/>
      <c r="F63" s="1697"/>
      <c r="G63" s="1697"/>
      <c r="H63" s="1697"/>
      <c r="I63" s="1697"/>
    </row>
    <row r="64" spans="2:9" ht="14.5">
      <c r="B64" s="1697"/>
      <c r="C64" s="1697"/>
      <c r="D64" s="1697"/>
      <c r="E64" s="1697"/>
      <c r="F64" s="1697"/>
      <c r="G64" s="1697"/>
      <c r="H64" s="1697"/>
      <c r="I64" s="1697"/>
    </row>
    <row r="65" spans="2:9" ht="14.5">
      <c r="B65" s="1697"/>
      <c r="C65" s="1697"/>
      <c r="D65" s="1697"/>
      <c r="E65" s="1697"/>
      <c r="F65" s="1697"/>
      <c r="G65" s="1697"/>
      <c r="H65" s="1697"/>
      <c r="I65" s="1697"/>
    </row>
    <row r="66" spans="2:9" ht="14.5">
      <c r="B66" s="1697"/>
      <c r="C66" s="1697"/>
      <c r="D66" s="1697"/>
      <c r="E66" s="1697"/>
      <c r="F66" s="1697"/>
      <c r="G66" s="1697"/>
      <c r="H66" s="1697"/>
      <c r="I66" s="1697"/>
    </row>
    <row r="67" spans="2:9" ht="14.5">
      <c r="B67" s="1697"/>
      <c r="C67" s="1697"/>
      <c r="D67" s="1697"/>
      <c r="E67" s="1697"/>
      <c r="F67" s="1697"/>
      <c r="G67" s="1697"/>
      <c r="H67" s="1697"/>
      <c r="I67" s="1697"/>
    </row>
    <row r="68" spans="2:9" ht="14.5">
      <c r="B68" s="1697"/>
      <c r="C68" s="1697"/>
      <c r="D68" s="1697"/>
      <c r="E68" s="1697"/>
      <c r="F68" s="1697"/>
      <c r="G68" s="1697"/>
      <c r="H68" s="1697"/>
      <c r="I68" s="1697"/>
    </row>
    <row r="69" spans="2:9" ht="14.5">
      <c r="B69" s="1697"/>
      <c r="C69" s="1697"/>
      <c r="D69" s="1697"/>
      <c r="E69" s="1697"/>
      <c r="F69" s="1697"/>
      <c r="G69" s="1697"/>
      <c r="H69" s="1697"/>
      <c r="I69" s="1697"/>
    </row>
    <row r="70" spans="2:9" ht="14.5">
      <c r="B70" s="1697"/>
      <c r="C70" s="1697"/>
      <c r="D70" s="1697"/>
      <c r="E70" s="1697"/>
      <c r="F70" s="1697"/>
      <c r="G70" s="1697"/>
      <c r="H70" s="1697"/>
      <c r="I70" s="1697"/>
    </row>
    <row r="71" spans="2:9" ht="14.5">
      <c r="B71" s="1697"/>
      <c r="C71" s="1697"/>
      <c r="D71" s="1697"/>
      <c r="E71" s="1697"/>
      <c r="F71" s="1697"/>
      <c r="G71" s="1697"/>
      <c r="H71" s="1697"/>
      <c r="I71" s="1697"/>
    </row>
    <row r="72" spans="2:9" ht="14.5">
      <c r="B72" s="1697"/>
      <c r="C72" s="1697"/>
      <c r="D72" s="1697"/>
      <c r="E72" s="1697"/>
      <c r="F72" s="1697"/>
      <c r="G72" s="1697"/>
      <c r="H72" s="1697"/>
      <c r="I72" s="1697"/>
    </row>
    <row r="73" spans="2:9" ht="14.5">
      <c r="B73" s="1697"/>
      <c r="C73" s="1697"/>
      <c r="D73" s="1697"/>
      <c r="E73" s="1697"/>
      <c r="F73" s="1697"/>
      <c r="G73" s="1697"/>
      <c r="H73" s="1697"/>
      <c r="I73" s="1697"/>
    </row>
    <row r="74" spans="2:9" ht="14.5">
      <c r="B74" s="1697"/>
      <c r="C74" s="1697"/>
      <c r="D74" s="1697"/>
      <c r="E74" s="1697"/>
      <c r="F74" s="1697"/>
      <c r="G74" s="1697"/>
      <c r="H74" s="1697"/>
      <c r="I74" s="1697"/>
    </row>
    <row r="75" spans="2:9" ht="14.5">
      <c r="B75" s="1697"/>
      <c r="C75" s="1697"/>
      <c r="D75" s="1697"/>
      <c r="E75" s="1697"/>
      <c r="F75" s="1697"/>
      <c r="G75" s="1697"/>
      <c r="H75" s="1697"/>
      <c r="I75" s="1697"/>
    </row>
    <row r="76" spans="2:9" ht="14.5">
      <c r="B76" s="1697"/>
      <c r="C76" s="1697"/>
      <c r="D76" s="1697"/>
      <c r="E76" s="1697"/>
      <c r="F76" s="1697"/>
      <c r="G76" s="1697"/>
      <c r="H76" s="1697"/>
      <c r="I76" s="1697"/>
    </row>
    <row r="77" spans="2:9" ht="14.5">
      <c r="B77" s="1697"/>
      <c r="C77" s="1697"/>
      <c r="D77" s="1697"/>
      <c r="E77" s="1697"/>
      <c r="F77" s="1697"/>
      <c r="G77" s="1697"/>
      <c r="H77" s="1697"/>
      <c r="I77" s="1697"/>
    </row>
    <row r="78" spans="2:9" ht="14.5">
      <c r="B78" s="1697"/>
      <c r="C78" s="1697"/>
      <c r="D78" s="1697"/>
      <c r="E78" s="1697"/>
      <c r="F78" s="1697"/>
      <c r="G78" s="1697"/>
      <c r="H78" s="1697"/>
      <c r="I78" s="1697"/>
    </row>
    <row r="79" spans="2:9" ht="14.5">
      <c r="B79" s="1697"/>
      <c r="C79" s="1697"/>
      <c r="D79" s="1697"/>
      <c r="E79" s="1697"/>
      <c r="F79" s="1697"/>
      <c r="G79" s="1697"/>
      <c r="H79" s="1697"/>
      <c r="I79" s="1697"/>
    </row>
    <row r="80" spans="2:9" ht="14.5">
      <c r="B80" s="1697"/>
      <c r="C80" s="1697"/>
      <c r="D80" s="1697"/>
      <c r="E80" s="1697"/>
      <c r="F80" s="1697"/>
      <c r="G80" s="1697"/>
      <c r="H80" s="1697"/>
      <c r="I80" s="1697"/>
    </row>
    <row r="81" spans="2:9" ht="14.5">
      <c r="B81" s="1697"/>
      <c r="C81" s="1697"/>
      <c r="D81" s="1697"/>
      <c r="E81" s="1697"/>
      <c r="F81" s="1697"/>
      <c r="G81" s="1697"/>
      <c r="H81" s="1697"/>
      <c r="I81" s="1697"/>
    </row>
    <row r="82" spans="2:9" ht="14.5">
      <c r="B82" s="1697"/>
      <c r="C82" s="1697"/>
      <c r="D82" s="1697"/>
      <c r="E82" s="1697"/>
      <c r="F82" s="1697"/>
      <c r="G82" s="1697"/>
      <c r="H82" s="1697"/>
      <c r="I82" s="1697"/>
    </row>
    <row r="83" spans="2:9" ht="14.5">
      <c r="B83" s="1697"/>
      <c r="C83" s="1697"/>
      <c r="D83" s="1697"/>
      <c r="E83" s="1697"/>
      <c r="F83" s="1697"/>
      <c r="G83" s="1697"/>
      <c r="H83" s="1697"/>
      <c r="I83" s="1697"/>
    </row>
    <row r="84" spans="2:9" ht="14.5">
      <c r="B84" s="1697"/>
      <c r="C84" s="1697"/>
      <c r="D84" s="1697"/>
      <c r="E84" s="1697"/>
      <c r="F84" s="1697"/>
      <c r="G84" s="1697"/>
      <c r="H84" s="1697"/>
      <c r="I84" s="1697"/>
    </row>
    <row r="85" spans="2:9" ht="14.5">
      <c r="B85" s="1697"/>
      <c r="C85" s="1697"/>
      <c r="D85" s="1697"/>
      <c r="E85" s="1697"/>
      <c r="F85" s="1697"/>
      <c r="G85" s="1697"/>
      <c r="H85" s="1697"/>
      <c r="I85" s="1697"/>
    </row>
    <row r="86" spans="2:9" ht="14.5">
      <c r="B86" s="1697"/>
      <c r="C86" s="1697"/>
      <c r="D86" s="1697"/>
      <c r="E86" s="1697"/>
      <c r="F86" s="1697"/>
      <c r="G86" s="1697"/>
      <c r="H86" s="1697"/>
      <c r="I86" s="1697"/>
    </row>
    <row r="87" spans="2:9" ht="14.5">
      <c r="B87" s="1697"/>
      <c r="C87" s="1697"/>
      <c r="D87" s="1697"/>
      <c r="E87" s="1697"/>
      <c r="F87" s="1697"/>
      <c r="G87" s="1697"/>
      <c r="H87" s="1697"/>
      <c r="I87" s="1697"/>
    </row>
    <row r="88" spans="2:9" ht="14.5">
      <c r="B88" s="1697"/>
      <c r="C88" s="1697"/>
      <c r="D88" s="1697"/>
      <c r="E88" s="1697"/>
      <c r="F88" s="1697"/>
      <c r="G88" s="1697"/>
      <c r="H88" s="1697"/>
      <c r="I88" s="1697"/>
    </row>
    <row r="89" spans="2:9" ht="14.5">
      <c r="B89" s="1697"/>
      <c r="C89" s="1697"/>
      <c r="D89" s="1697"/>
      <c r="E89" s="1697"/>
      <c r="F89" s="1697"/>
      <c r="G89" s="1697"/>
      <c r="H89" s="1697"/>
      <c r="I89" s="1697"/>
    </row>
    <row r="90" spans="2:9" ht="14.5">
      <c r="B90" s="1697"/>
      <c r="C90" s="1697"/>
      <c r="D90" s="1697"/>
      <c r="E90" s="1697"/>
      <c r="F90" s="1697"/>
      <c r="G90" s="1697"/>
      <c r="H90" s="1697"/>
      <c r="I90" s="1697"/>
    </row>
    <row r="91" spans="2:9" ht="14.5">
      <c r="B91" s="1697"/>
      <c r="C91" s="1697"/>
      <c r="D91" s="1697"/>
      <c r="E91" s="1697"/>
      <c r="F91" s="1697"/>
      <c r="G91" s="1697"/>
      <c r="H91" s="1697"/>
      <c r="I91" s="1697"/>
    </row>
    <row r="92" spans="2:9" ht="14.5">
      <c r="B92" s="1697"/>
      <c r="C92" s="1697"/>
      <c r="D92" s="1697"/>
      <c r="E92" s="1697"/>
      <c r="F92" s="1697"/>
      <c r="G92" s="1697"/>
      <c r="H92" s="1697"/>
      <c r="I92" s="1697"/>
    </row>
    <row r="93" spans="2:9" ht="14.5">
      <c r="B93" s="1697"/>
      <c r="C93" s="1697"/>
      <c r="D93" s="1697"/>
      <c r="E93" s="1697"/>
      <c r="F93" s="1697"/>
      <c r="G93" s="1697"/>
      <c r="H93" s="1697"/>
      <c r="I93" s="1697"/>
    </row>
    <row r="94" spans="2:9" ht="14.5">
      <c r="B94" s="1697"/>
      <c r="C94" s="1697"/>
      <c r="D94" s="1697"/>
      <c r="E94" s="1697"/>
      <c r="F94" s="1697"/>
      <c r="G94" s="1697"/>
      <c r="H94" s="1697"/>
      <c r="I94" s="1697"/>
    </row>
    <row r="95" spans="2:9" ht="14.5">
      <c r="B95" s="1697"/>
      <c r="C95" s="1697"/>
      <c r="D95" s="1697"/>
      <c r="E95" s="1697"/>
      <c r="F95" s="1697"/>
      <c r="G95" s="1697"/>
      <c r="H95" s="1697"/>
      <c r="I95" s="1697"/>
    </row>
    <row r="96" spans="2:9" ht="14.5">
      <c r="B96" s="1697"/>
      <c r="C96" s="1697"/>
      <c r="D96" s="1697"/>
      <c r="E96" s="1697"/>
      <c r="F96" s="1697"/>
      <c r="G96" s="1697"/>
      <c r="H96" s="1697"/>
      <c r="I96" s="1697"/>
    </row>
    <row r="97" spans="2:9" ht="14.5">
      <c r="B97" s="1697"/>
      <c r="C97" s="1697"/>
      <c r="D97" s="1697"/>
      <c r="E97" s="1697"/>
      <c r="F97" s="1697"/>
      <c r="G97" s="1697"/>
      <c r="H97" s="1697"/>
      <c r="I97" s="1697"/>
    </row>
    <row r="98" spans="2:9" ht="14.5">
      <c r="B98" s="1697"/>
      <c r="C98" s="1697"/>
      <c r="D98" s="1697"/>
      <c r="E98" s="1697"/>
      <c r="F98" s="1697"/>
      <c r="G98" s="1697"/>
      <c r="H98" s="1697"/>
      <c r="I98" s="1697"/>
    </row>
    <row r="99" spans="2:9" ht="14.5">
      <c r="B99" s="1697"/>
      <c r="C99" s="1697"/>
      <c r="D99" s="1697"/>
      <c r="E99" s="1697"/>
      <c r="F99" s="1697"/>
      <c r="G99" s="1697"/>
      <c r="H99" s="1697"/>
      <c r="I99" s="1697"/>
    </row>
    <row r="100" spans="2:9" ht="14.5">
      <c r="B100" s="1697"/>
      <c r="C100" s="1697"/>
      <c r="D100" s="1697"/>
      <c r="E100" s="1697"/>
      <c r="F100" s="1697"/>
      <c r="G100" s="1697"/>
      <c r="H100" s="1697"/>
      <c r="I100" s="1697"/>
    </row>
    <row r="101" spans="2:9" ht="14.5">
      <c r="B101" s="1697"/>
      <c r="C101" s="1697"/>
      <c r="D101" s="1697"/>
      <c r="E101" s="1697"/>
      <c r="F101" s="1697"/>
      <c r="G101" s="1697"/>
      <c r="H101" s="1697"/>
      <c r="I101" s="1697"/>
    </row>
    <row r="102" spans="2:9" ht="14.5">
      <c r="B102" s="1697"/>
      <c r="C102" s="1697"/>
      <c r="D102" s="1697"/>
      <c r="E102" s="1697"/>
      <c r="F102" s="1697"/>
      <c r="G102" s="1697"/>
      <c r="H102" s="1697"/>
      <c r="I102" s="1697"/>
    </row>
    <row r="103" spans="2:9" ht="14.5">
      <c r="B103" s="1697"/>
      <c r="C103" s="1697"/>
      <c r="D103" s="1697"/>
      <c r="E103" s="1697"/>
      <c r="F103" s="1697"/>
      <c r="G103" s="1697"/>
      <c r="H103" s="1697"/>
      <c r="I103" s="1697"/>
    </row>
    <row r="104" spans="2:9" ht="14.5">
      <c r="B104" s="1697"/>
      <c r="C104" s="1697"/>
      <c r="D104" s="1697"/>
      <c r="E104" s="1697"/>
      <c r="F104" s="1697"/>
      <c r="G104" s="1697"/>
      <c r="H104" s="1697"/>
      <c r="I104" s="1697"/>
    </row>
    <row r="105" spans="2:9" ht="14.5">
      <c r="B105" s="1697"/>
      <c r="C105" s="1697"/>
      <c r="D105" s="1697"/>
      <c r="E105" s="1697"/>
      <c r="F105" s="1697"/>
      <c r="G105" s="1697"/>
      <c r="H105" s="1697"/>
      <c r="I105" s="1697"/>
    </row>
    <row r="106" spans="2:9" ht="14.5">
      <c r="B106" s="1697"/>
      <c r="C106" s="1697"/>
      <c r="D106" s="1697"/>
      <c r="E106" s="1697"/>
      <c r="F106" s="1697"/>
      <c r="G106" s="1697"/>
      <c r="H106" s="1697"/>
      <c r="I106" s="1697"/>
    </row>
    <row r="107" spans="2:9" ht="14.5">
      <c r="B107" s="1697"/>
      <c r="C107" s="1697"/>
      <c r="D107" s="1697"/>
      <c r="E107" s="1697"/>
      <c r="F107" s="1697"/>
      <c r="G107" s="1697"/>
      <c r="H107" s="1697"/>
      <c r="I107" s="1697"/>
    </row>
    <row r="108" spans="2:9" ht="14.5">
      <c r="B108" s="1697"/>
      <c r="C108" s="1697"/>
      <c r="D108" s="1697"/>
      <c r="E108" s="1697"/>
      <c r="F108" s="1697"/>
      <c r="G108" s="1697"/>
      <c r="H108" s="1697"/>
      <c r="I108" s="1697"/>
    </row>
    <row r="109" spans="2:9" ht="14.5">
      <c r="B109" s="1697"/>
      <c r="C109" s="1697"/>
      <c r="D109" s="1697"/>
      <c r="E109" s="1697"/>
      <c r="F109" s="1697"/>
      <c r="G109" s="1697"/>
      <c r="H109" s="1697"/>
      <c r="I109" s="1697"/>
    </row>
    <row r="110" spans="2:9" ht="14.5">
      <c r="B110" s="1697"/>
      <c r="C110" s="1697"/>
      <c r="D110" s="1697"/>
      <c r="E110" s="1697"/>
      <c r="F110" s="1697"/>
      <c r="G110" s="1697"/>
      <c r="H110" s="1697"/>
      <c r="I110" s="1697"/>
    </row>
    <row r="111" spans="2:9" ht="14.5">
      <c r="B111" s="1697"/>
      <c r="C111" s="1697"/>
      <c r="D111" s="1697"/>
      <c r="E111" s="1697"/>
      <c r="F111" s="1697"/>
      <c r="G111" s="1697"/>
      <c r="H111" s="1697"/>
      <c r="I111" s="1697"/>
    </row>
    <row r="112" spans="2:9" ht="14.5">
      <c r="B112" s="1697"/>
      <c r="C112" s="1697"/>
      <c r="D112" s="1697"/>
      <c r="E112" s="1697"/>
      <c r="F112" s="1697"/>
      <c r="G112" s="1697"/>
      <c r="H112" s="1697"/>
      <c r="I112" s="1697"/>
    </row>
    <row r="113" spans="2:9" ht="14.5">
      <c r="B113" s="1697"/>
      <c r="C113" s="1697"/>
      <c r="D113" s="1697"/>
      <c r="E113" s="1697"/>
      <c r="F113" s="1697"/>
      <c r="G113" s="1697"/>
      <c r="H113" s="1697"/>
      <c r="I113" s="1697"/>
    </row>
    <row r="114" spans="2:9" ht="14.5">
      <c r="B114" s="1697"/>
      <c r="C114" s="1697"/>
      <c r="D114" s="1697"/>
      <c r="E114" s="1697"/>
      <c r="F114" s="1697"/>
      <c r="G114" s="1697"/>
      <c r="H114" s="1697"/>
      <c r="I114" s="1697"/>
    </row>
    <row r="115" spans="2:9" ht="14.5">
      <c r="B115" s="1697"/>
      <c r="C115" s="1697"/>
      <c r="D115" s="1697"/>
      <c r="E115" s="1697"/>
      <c r="F115" s="1697"/>
      <c r="G115" s="1697"/>
      <c r="H115" s="1697"/>
      <c r="I115" s="1697"/>
    </row>
    <row r="116" spans="2:9" ht="14.5">
      <c r="B116" s="1697"/>
      <c r="C116" s="1697"/>
      <c r="D116" s="1697"/>
      <c r="E116" s="1697"/>
      <c r="F116" s="1697"/>
      <c r="G116" s="1697"/>
      <c r="H116" s="1697"/>
      <c r="I116" s="1697"/>
    </row>
    <row r="117" spans="2:9" ht="14.5">
      <c r="B117" s="1697"/>
      <c r="C117" s="1697"/>
      <c r="D117" s="1697"/>
      <c r="E117" s="1697"/>
      <c r="F117" s="1697"/>
      <c r="G117" s="1697"/>
      <c r="H117" s="1697"/>
      <c r="I117" s="1697"/>
    </row>
    <row r="118" spans="2:9" ht="14.5">
      <c r="B118" s="1697"/>
      <c r="C118" s="1697"/>
      <c r="D118" s="1697"/>
      <c r="E118" s="1697"/>
      <c r="F118" s="1697"/>
      <c r="G118" s="1697"/>
      <c r="H118" s="1697"/>
      <c r="I118" s="1697"/>
    </row>
    <row r="119" spans="2:9" ht="14.5">
      <c r="B119" s="1697"/>
      <c r="C119" s="1697"/>
      <c r="D119" s="1697"/>
      <c r="E119" s="1697"/>
      <c r="F119" s="1697"/>
      <c r="G119" s="1697"/>
      <c r="H119" s="1697"/>
      <c r="I119" s="1697"/>
    </row>
    <row r="120" spans="2:9" ht="14.5">
      <c r="B120" s="1697"/>
      <c r="C120" s="1697"/>
      <c r="D120" s="1697"/>
      <c r="E120" s="1697"/>
      <c r="F120" s="1697"/>
      <c r="G120" s="1697"/>
      <c r="H120" s="1697"/>
      <c r="I120" s="1697"/>
    </row>
    <row r="121" spans="2:9" ht="14.5">
      <c r="B121" s="1697"/>
      <c r="C121" s="1697"/>
      <c r="D121" s="1697"/>
      <c r="E121" s="1697"/>
      <c r="F121" s="1697"/>
      <c r="G121" s="1697"/>
      <c r="H121" s="1697"/>
      <c r="I121" s="1697"/>
    </row>
    <row r="122" spans="2:9" ht="14.5">
      <c r="B122" s="1697"/>
      <c r="C122" s="1697"/>
      <c r="D122" s="1697"/>
      <c r="E122" s="1697"/>
      <c r="F122" s="1697"/>
      <c r="G122" s="1697"/>
      <c r="H122" s="1697"/>
      <c r="I122" s="1697"/>
    </row>
    <row r="123" spans="2:9" ht="14.5">
      <c r="B123" s="1697"/>
      <c r="C123" s="1697"/>
      <c r="D123" s="1697"/>
      <c r="E123" s="1697"/>
      <c r="F123" s="1697"/>
      <c r="G123" s="1697"/>
      <c r="H123" s="1697"/>
      <c r="I123" s="1697"/>
    </row>
    <row r="124" spans="2:9" ht="14.5">
      <c r="B124" s="1697"/>
      <c r="C124" s="1697"/>
      <c r="D124" s="1697"/>
      <c r="E124" s="1697"/>
      <c r="F124" s="1697"/>
      <c r="G124" s="1697"/>
      <c r="H124" s="1697"/>
      <c r="I124" s="1697"/>
    </row>
    <row r="125" spans="2:9" ht="14.5">
      <c r="B125" s="1697"/>
      <c r="C125" s="1697"/>
      <c r="D125" s="1697"/>
      <c r="E125" s="1697"/>
      <c r="F125" s="1697"/>
      <c r="G125" s="1697"/>
      <c r="H125" s="1697"/>
      <c r="I125" s="1697"/>
    </row>
    <row r="126" spans="2:9" ht="14.5">
      <c r="B126" s="1697"/>
      <c r="C126" s="1697"/>
      <c r="D126" s="1697"/>
      <c r="E126" s="1697"/>
      <c r="F126" s="1697"/>
      <c r="G126" s="1697"/>
      <c r="H126" s="1697"/>
      <c r="I126" s="1697"/>
    </row>
    <row r="127" spans="2:9" ht="14.5">
      <c r="B127" s="1697"/>
      <c r="C127" s="1697"/>
      <c r="D127" s="1697"/>
      <c r="E127" s="1697"/>
      <c r="F127" s="1697"/>
      <c r="G127" s="1697"/>
      <c r="H127" s="1697"/>
      <c r="I127" s="1697"/>
    </row>
    <row r="128" spans="2:9" ht="14.5">
      <c r="B128" s="1697"/>
      <c r="C128" s="1697"/>
      <c r="D128" s="1697"/>
      <c r="E128" s="1697"/>
      <c r="F128" s="1697"/>
      <c r="G128" s="1697"/>
      <c r="H128" s="1697"/>
      <c r="I128" s="1697"/>
    </row>
    <row r="129" spans="2:9" ht="14.5">
      <c r="B129" s="1697"/>
      <c r="C129" s="1697"/>
      <c r="D129" s="1697"/>
      <c r="E129" s="1697"/>
      <c r="F129" s="1697"/>
      <c r="G129" s="1697"/>
      <c r="H129" s="1697"/>
      <c r="I129" s="1697"/>
    </row>
    <row r="130" spans="2:9" ht="14.5">
      <c r="B130" s="1697"/>
      <c r="C130" s="1697"/>
      <c r="D130" s="1697"/>
      <c r="E130" s="1697"/>
      <c r="F130" s="1697"/>
      <c r="G130" s="1697"/>
      <c r="H130" s="1697"/>
      <c r="I130" s="1697"/>
    </row>
    <row r="131" spans="2:9" ht="14.5">
      <c r="B131" s="1697"/>
      <c r="C131" s="1697"/>
      <c r="D131" s="1697"/>
      <c r="E131" s="1697"/>
      <c r="F131" s="1697"/>
      <c r="G131" s="1697"/>
      <c r="H131" s="1697"/>
      <c r="I131" s="1697"/>
    </row>
    <row r="132" spans="2:9" ht="14.5">
      <c r="B132" s="1697"/>
      <c r="C132" s="1697"/>
      <c r="D132" s="1697"/>
      <c r="E132" s="1697"/>
      <c r="F132" s="1697"/>
      <c r="G132" s="1697"/>
      <c r="H132" s="1697"/>
      <c r="I132" s="1697"/>
    </row>
    <row r="133" spans="2:9" ht="14.5">
      <c r="B133" s="1697"/>
      <c r="C133" s="1697"/>
      <c r="D133" s="1697"/>
      <c r="E133" s="1697"/>
      <c r="F133" s="1697"/>
      <c r="G133" s="1697"/>
      <c r="H133" s="1697"/>
      <c r="I133" s="1697"/>
    </row>
    <row r="134" spans="2:9" ht="14.5">
      <c r="B134" s="1697"/>
      <c r="C134" s="1697"/>
      <c r="D134" s="1697"/>
      <c r="E134" s="1697"/>
      <c r="F134" s="1697"/>
      <c r="G134" s="1697"/>
      <c r="H134" s="1697"/>
      <c r="I134" s="1697"/>
    </row>
    <row r="135" spans="2:9" ht="14.5">
      <c r="B135" s="1697"/>
      <c r="C135" s="1697"/>
      <c r="D135" s="1697"/>
      <c r="E135" s="1697"/>
      <c r="F135" s="1697"/>
      <c r="G135" s="1697"/>
      <c r="H135" s="1697"/>
      <c r="I135" s="1697"/>
    </row>
    <row r="136" spans="2:9" ht="14.5">
      <c r="B136" s="1697"/>
      <c r="C136" s="1697"/>
      <c r="D136" s="1697"/>
      <c r="E136" s="1697"/>
      <c r="F136" s="1697"/>
      <c r="G136" s="1697"/>
      <c r="H136" s="1697"/>
      <c r="I136" s="1697"/>
    </row>
    <row r="137" spans="2:9" ht="14.5">
      <c r="B137" s="1697"/>
      <c r="C137" s="1697"/>
      <c r="D137" s="1697"/>
      <c r="E137" s="1697"/>
      <c r="F137" s="1697"/>
      <c r="G137" s="1697"/>
      <c r="H137" s="1697"/>
      <c r="I137" s="1697"/>
    </row>
    <row r="138" spans="2:9" ht="14.5">
      <c r="B138" s="1697"/>
      <c r="C138" s="1697"/>
      <c r="D138" s="1697"/>
      <c r="E138" s="1697"/>
      <c r="F138" s="1697"/>
      <c r="G138" s="1697"/>
      <c r="H138" s="1697"/>
      <c r="I138" s="1697"/>
    </row>
    <row r="139" spans="2:9" ht="14.5">
      <c r="B139" s="1697"/>
      <c r="C139" s="1697"/>
      <c r="D139" s="1697"/>
      <c r="E139" s="1697"/>
      <c r="F139" s="1697"/>
      <c r="G139" s="1697"/>
      <c r="H139" s="1697"/>
      <c r="I139" s="1697"/>
    </row>
    <row r="140" spans="2:9" ht="14.5">
      <c r="B140" s="1697"/>
      <c r="C140" s="1697"/>
      <c r="D140" s="1697"/>
      <c r="E140" s="1697"/>
      <c r="F140" s="1697"/>
      <c r="G140" s="1697"/>
      <c r="H140" s="1697"/>
      <c r="I140" s="1697"/>
    </row>
    <row r="141" spans="2:9" ht="14.5">
      <c r="B141" s="1697"/>
      <c r="C141" s="1697"/>
      <c r="D141" s="1697"/>
      <c r="E141" s="1697"/>
      <c r="F141" s="1697"/>
      <c r="G141" s="1697"/>
      <c r="H141" s="1697"/>
      <c r="I141" s="1697"/>
    </row>
    <row r="142" spans="2:9" ht="14.5">
      <c r="B142" s="1697"/>
      <c r="C142" s="1697"/>
      <c r="D142" s="1697"/>
      <c r="E142" s="1697"/>
      <c r="F142" s="1697"/>
      <c r="G142" s="1697"/>
      <c r="H142" s="1697"/>
      <c r="I142" s="1697"/>
    </row>
    <row r="143" spans="2:9" ht="14.5">
      <c r="B143" s="1697"/>
      <c r="C143" s="1697"/>
      <c r="D143" s="1697"/>
      <c r="E143" s="1697"/>
      <c r="F143" s="1697"/>
      <c r="G143" s="1697"/>
      <c r="H143" s="1697"/>
      <c r="I143" s="1697"/>
    </row>
    <row r="144" spans="2:9" ht="14.5">
      <c r="B144" s="1697"/>
      <c r="C144" s="1697"/>
      <c r="D144" s="1697"/>
      <c r="E144" s="1697"/>
      <c r="F144" s="1697"/>
      <c r="G144" s="1697"/>
      <c r="H144" s="1697"/>
      <c r="I144" s="1697"/>
    </row>
    <row r="145" spans="2:9" ht="14.5">
      <c r="B145" s="1697"/>
      <c r="C145" s="1697"/>
      <c r="D145" s="1697"/>
      <c r="E145" s="1697"/>
      <c r="F145" s="1697"/>
      <c r="G145" s="1697"/>
      <c r="H145" s="1697"/>
      <c r="I145" s="1697"/>
    </row>
    <row r="146" spans="2:9" ht="14.5">
      <c r="B146" s="1697"/>
      <c r="C146" s="1697"/>
      <c r="D146" s="1697"/>
      <c r="E146" s="1697"/>
      <c r="F146" s="1697"/>
      <c r="G146" s="1697"/>
      <c r="H146" s="1697"/>
      <c r="I146" s="1697"/>
    </row>
    <row r="147" spans="2:9" ht="14.5">
      <c r="B147" s="1697"/>
      <c r="C147" s="1697"/>
      <c r="D147" s="1697"/>
      <c r="E147" s="1697"/>
      <c r="F147" s="1697"/>
      <c r="G147" s="1697"/>
      <c r="H147" s="1697"/>
      <c r="I147" s="1697"/>
    </row>
    <row r="148" spans="2:9" ht="14.5">
      <c r="B148" s="1697"/>
      <c r="C148" s="1697"/>
      <c r="D148" s="1697"/>
      <c r="E148" s="1697"/>
      <c r="F148" s="1697"/>
      <c r="G148" s="1697"/>
      <c r="H148" s="1697"/>
      <c r="I148" s="1697"/>
    </row>
    <row r="149" spans="2:9" ht="14.5">
      <c r="B149" s="1697"/>
      <c r="C149" s="1697"/>
      <c r="D149" s="1697"/>
      <c r="E149" s="1697"/>
      <c r="F149" s="1697"/>
      <c r="G149" s="1697"/>
      <c r="H149" s="1697"/>
      <c r="I149" s="1697"/>
    </row>
    <row r="150" spans="2:9" ht="14.5">
      <c r="B150" s="1697"/>
      <c r="C150" s="1697"/>
      <c r="D150" s="1697"/>
      <c r="E150" s="1697"/>
      <c r="F150" s="1697"/>
      <c r="G150" s="1697"/>
      <c r="H150" s="1697"/>
      <c r="I150" s="1697"/>
    </row>
    <row r="151" spans="2:9" ht="14.5">
      <c r="B151" s="1697"/>
      <c r="C151" s="1697"/>
      <c r="D151" s="1697"/>
      <c r="E151" s="1697"/>
      <c r="F151" s="1697"/>
      <c r="G151" s="1697"/>
      <c r="H151" s="1697"/>
      <c r="I151" s="1697"/>
    </row>
    <row r="152" spans="2:9" ht="14.5">
      <c r="B152" s="1697"/>
      <c r="C152" s="1697"/>
      <c r="D152" s="1697"/>
      <c r="E152" s="1697"/>
      <c r="F152" s="1697"/>
      <c r="G152" s="1697"/>
      <c r="H152" s="1697"/>
      <c r="I152" s="1697"/>
    </row>
    <row r="153" spans="2:9" ht="14.5">
      <c r="B153" s="1697"/>
      <c r="C153" s="1697"/>
      <c r="D153" s="1697"/>
      <c r="E153" s="1697"/>
      <c r="F153" s="1697"/>
      <c r="G153" s="1697"/>
      <c r="H153" s="1697"/>
      <c r="I153" s="1697"/>
    </row>
    <row r="154" spans="2:9" ht="14.5">
      <c r="B154" s="1697"/>
      <c r="C154" s="1697"/>
      <c r="D154" s="1697"/>
      <c r="E154" s="1697"/>
      <c r="F154" s="1697"/>
      <c r="G154" s="1697"/>
      <c r="H154" s="1697"/>
      <c r="I154" s="1697"/>
    </row>
    <row r="155" spans="2:9" ht="14.5">
      <c r="B155" s="1697"/>
      <c r="C155" s="1697"/>
      <c r="D155" s="1697"/>
      <c r="E155" s="1697"/>
      <c r="F155" s="1697"/>
      <c r="G155" s="1697"/>
      <c r="H155" s="1697"/>
      <c r="I155" s="1697"/>
    </row>
    <row r="156" spans="2:9" ht="14.5">
      <c r="B156" s="1697"/>
      <c r="C156" s="1697"/>
      <c r="D156" s="1697"/>
      <c r="E156" s="1697"/>
      <c r="F156" s="1697"/>
      <c r="G156" s="1697"/>
      <c r="H156" s="1697"/>
      <c r="I156" s="1697"/>
    </row>
    <row r="157" spans="2:9" ht="14.5">
      <c r="B157" s="1697"/>
      <c r="C157" s="1697"/>
      <c r="D157" s="1697"/>
      <c r="E157" s="1697"/>
      <c r="F157" s="1697"/>
      <c r="G157" s="1697"/>
      <c r="H157" s="1697"/>
      <c r="I157" s="1697"/>
    </row>
    <row r="158" spans="2:9" ht="14.5">
      <c r="B158" s="1697"/>
      <c r="C158" s="1697"/>
      <c r="D158" s="1697"/>
      <c r="E158" s="1697"/>
      <c r="F158" s="1697"/>
      <c r="G158" s="1697"/>
      <c r="H158" s="1697"/>
      <c r="I158" s="1697"/>
    </row>
    <row r="159" spans="2:9" ht="14.5">
      <c r="B159" s="1697"/>
      <c r="C159" s="1697"/>
      <c r="D159" s="1697"/>
      <c r="E159" s="1697"/>
      <c r="F159" s="1697"/>
      <c r="G159" s="1697"/>
      <c r="H159" s="1697"/>
      <c r="I159" s="1697"/>
    </row>
    <row r="160" spans="2:9" ht="14.5">
      <c r="B160" s="1697"/>
      <c r="C160" s="1697"/>
      <c r="D160" s="1697"/>
      <c r="E160" s="1697"/>
      <c r="F160" s="1697"/>
      <c r="G160" s="1697"/>
      <c r="H160" s="1697"/>
      <c r="I160" s="1697"/>
    </row>
    <row r="161" spans="2:9" ht="14.5">
      <c r="B161" s="1697"/>
      <c r="C161" s="1697"/>
      <c r="D161" s="1697"/>
      <c r="E161" s="1697"/>
      <c r="F161" s="1697"/>
      <c r="G161" s="1697"/>
      <c r="H161" s="1697"/>
      <c r="I161" s="1697"/>
    </row>
    <row r="162" spans="2:9" ht="14.5">
      <c r="B162" s="1697"/>
      <c r="C162" s="1697"/>
      <c r="D162" s="1697"/>
      <c r="E162" s="1697"/>
      <c r="F162" s="1697"/>
      <c r="G162" s="1697"/>
      <c r="H162" s="1697"/>
      <c r="I162" s="1697"/>
    </row>
    <row r="163" spans="2:9" ht="14.5">
      <c r="B163" s="1697"/>
      <c r="C163" s="1697"/>
      <c r="D163" s="1697"/>
      <c r="E163" s="1697"/>
      <c r="F163" s="1697"/>
      <c r="G163" s="1697"/>
      <c r="H163" s="1697"/>
      <c r="I163" s="1697"/>
    </row>
    <row r="164" spans="2:9" ht="14.5">
      <c r="B164" s="1697"/>
      <c r="C164" s="1697"/>
      <c r="D164" s="1697"/>
      <c r="E164" s="1697"/>
      <c r="F164" s="1697"/>
      <c r="G164" s="1697"/>
      <c r="H164" s="1697"/>
      <c r="I164" s="1697"/>
    </row>
    <row r="165" spans="2:9" ht="14.5">
      <c r="B165" s="1697"/>
      <c r="C165" s="1697"/>
      <c r="D165" s="1697"/>
      <c r="E165" s="1697"/>
      <c r="F165" s="1697"/>
      <c r="G165" s="1697"/>
      <c r="H165" s="1697"/>
      <c r="I165" s="1697"/>
    </row>
    <row r="166" spans="2:9" ht="14.5">
      <c r="B166" s="1697"/>
      <c r="C166" s="1697"/>
      <c r="D166" s="1697"/>
      <c r="E166" s="1697"/>
      <c r="F166" s="1697"/>
      <c r="G166" s="1697"/>
      <c r="H166" s="1697"/>
      <c r="I166" s="1697"/>
    </row>
    <row r="167" spans="2:9" ht="14.5">
      <c r="B167" s="1697"/>
      <c r="C167" s="1697"/>
      <c r="D167" s="1697"/>
      <c r="E167" s="1697"/>
      <c r="F167" s="1697"/>
      <c r="G167" s="1697"/>
      <c r="H167" s="1697"/>
      <c r="I167" s="1697"/>
    </row>
    <row r="168" spans="2:9" ht="14.5">
      <c r="B168" s="1697"/>
      <c r="C168" s="1697"/>
      <c r="D168" s="1697"/>
      <c r="E168" s="1697"/>
      <c r="F168" s="1697"/>
      <c r="G168" s="1697"/>
      <c r="H168" s="1697"/>
      <c r="I168" s="1697"/>
    </row>
    <row r="169" spans="2:9" ht="14.5">
      <c r="B169" s="1697"/>
      <c r="C169" s="1697"/>
      <c r="D169" s="1697"/>
      <c r="E169" s="1697"/>
      <c r="F169" s="1697"/>
      <c r="G169" s="1697"/>
      <c r="H169" s="1697"/>
      <c r="I169" s="1697"/>
    </row>
    <row r="170" spans="2:9" ht="14.5">
      <c r="B170" s="1697"/>
      <c r="C170" s="1697"/>
      <c r="D170" s="1697"/>
      <c r="E170" s="1697"/>
      <c r="F170" s="1697"/>
      <c r="G170" s="1697"/>
      <c r="H170" s="1697"/>
      <c r="I170" s="1697"/>
    </row>
    <row r="171" spans="2:9" ht="14.5">
      <c r="B171" s="1697"/>
      <c r="C171" s="1697"/>
      <c r="D171" s="1697"/>
      <c r="E171" s="1697"/>
      <c r="F171" s="1697"/>
      <c r="G171" s="1697"/>
      <c r="H171" s="1697"/>
      <c r="I171" s="1697"/>
    </row>
    <row r="172" spans="2:9" ht="14.5">
      <c r="B172" s="1697"/>
      <c r="C172" s="1697"/>
      <c r="D172" s="1697"/>
      <c r="E172" s="1697"/>
      <c r="F172" s="1697"/>
      <c r="G172" s="1697"/>
      <c r="H172" s="1697"/>
      <c r="I172" s="1697"/>
    </row>
    <row r="173" spans="2:9" ht="14.5">
      <c r="B173" s="1697"/>
      <c r="C173" s="1697"/>
      <c r="D173" s="1697"/>
      <c r="E173" s="1697"/>
      <c r="F173" s="1697"/>
      <c r="G173" s="1697"/>
      <c r="H173" s="1697"/>
      <c r="I173" s="1697"/>
    </row>
    <row r="174" spans="2:9" ht="14.5">
      <c r="B174" s="1697"/>
      <c r="C174" s="1697"/>
      <c r="D174" s="1697"/>
      <c r="E174" s="1697"/>
      <c r="F174" s="1697"/>
      <c r="G174" s="1697"/>
      <c r="H174" s="1697"/>
      <c r="I174" s="1697"/>
    </row>
    <row r="175" spans="2:9" ht="14.5">
      <c r="B175" s="1697"/>
      <c r="C175" s="1697"/>
      <c r="D175" s="1697"/>
      <c r="E175" s="1697"/>
      <c r="F175" s="1697"/>
      <c r="G175" s="1697"/>
      <c r="H175" s="1697"/>
      <c r="I175" s="1697"/>
    </row>
    <row r="176" spans="2:9" ht="14.5">
      <c r="B176" s="1697"/>
      <c r="C176" s="1697"/>
      <c r="D176" s="1697"/>
      <c r="E176" s="1697"/>
      <c r="F176" s="1697"/>
      <c r="G176" s="1697"/>
      <c r="H176" s="1697"/>
      <c r="I176" s="1697"/>
    </row>
    <row r="177" spans="2:9" ht="14.5">
      <c r="B177" s="1697"/>
      <c r="C177" s="1697"/>
      <c r="D177" s="1697"/>
      <c r="E177" s="1697"/>
      <c r="F177" s="1697"/>
      <c r="G177" s="1697"/>
      <c r="H177" s="1697"/>
      <c r="I177" s="1697"/>
    </row>
    <row r="178" spans="2:9" ht="14.5">
      <c r="B178" s="1697"/>
      <c r="C178" s="1697"/>
      <c r="D178" s="1697"/>
      <c r="E178" s="1697"/>
      <c r="F178" s="1697"/>
      <c r="G178" s="1697"/>
      <c r="H178" s="1697"/>
      <c r="I178" s="1697"/>
    </row>
    <row r="179" spans="2:9" ht="14.5">
      <c r="B179" s="1697"/>
      <c r="C179" s="1697"/>
      <c r="D179" s="1697"/>
      <c r="E179" s="1697"/>
      <c r="F179" s="1697"/>
      <c r="G179" s="1697"/>
      <c r="H179" s="1697"/>
      <c r="I179" s="1697"/>
    </row>
    <row r="180" spans="2:9" ht="14.5">
      <c r="B180" s="1697"/>
      <c r="C180" s="1697"/>
      <c r="D180" s="1697"/>
      <c r="E180" s="1697"/>
      <c r="F180" s="1697"/>
      <c r="G180" s="1697"/>
      <c r="H180" s="1697"/>
      <c r="I180" s="1697"/>
    </row>
  </sheetData>
  <mergeCells count="8">
    <mergeCell ref="E13:G13"/>
    <mergeCell ref="H13:I13"/>
    <mergeCell ref="J13:K13"/>
    <mergeCell ref="B3:I3"/>
    <mergeCell ref="B1:D1"/>
    <mergeCell ref="B4:I4"/>
    <mergeCell ref="E6:G6"/>
    <mergeCell ref="H6:I6"/>
  </mergeCells>
  <hyperlinks>
    <hyperlink ref="A1" location="Índice!A1" display="Volver al índice" xr:uid="{433B5EC3-9853-4FF6-A18A-7A75EB71A91C}"/>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dimension ref="B2:J27"/>
  <sheetViews>
    <sheetView showGridLines="0" zoomScale="90" zoomScaleNormal="90" workbookViewId="0">
      <selection activeCell="M13" sqref="M13"/>
    </sheetView>
  </sheetViews>
  <sheetFormatPr baseColWidth="10" defaultColWidth="11.453125" defaultRowHeight="14"/>
  <cols>
    <col min="1" max="1" width="6" style="46" customWidth="1"/>
    <col min="2" max="2" width="52.90625" style="46" customWidth="1"/>
    <col min="3" max="5" width="11.453125" style="46"/>
    <col min="6" max="6" width="13.08984375" style="46" bestFit="1" customWidth="1"/>
    <col min="7" max="9" width="11.453125" style="46"/>
    <col min="10" max="10" width="12.6328125" style="46" bestFit="1" customWidth="1"/>
    <col min="11" max="16384" width="11.453125" style="46"/>
  </cols>
  <sheetData>
    <row r="2" spans="2:10">
      <c r="B2" s="2124" t="s">
        <v>787</v>
      </c>
      <c r="C2" s="2165"/>
      <c r="D2" s="2165"/>
      <c r="E2" s="2165"/>
      <c r="F2" s="2165"/>
      <c r="G2" s="2165"/>
      <c r="H2" s="2165"/>
      <c r="I2" s="2165"/>
      <c r="J2" s="2165"/>
    </row>
    <row r="3" spans="2:10">
      <c r="B3" s="2165"/>
      <c r="C3" s="2165"/>
      <c r="D3" s="2165"/>
      <c r="E3" s="2165"/>
      <c r="F3" s="2165"/>
      <c r="G3" s="2165"/>
      <c r="H3" s="2165"/>
      <c r="I3" s="2165"/>
      <c r="J3" s="2165"/>
    </row>
    <row r="4" spans="2:10" ht="14.5" thickBot="1">
      <c r="B4" s="74"/>
      <c r="C4" s="74"/>
      <c r="D4" s="74"/>
      <c r="E4" s="74"/>
      <c r="F4" s="74"/>
      <c r="G4" s="74"/>
      <c r="H4" s="74"/>
      <c r="I4" s="74"/>
      <c r="J4" s="74"/>
    </row>
    <row r="5" spans="2:10" ht="14.4" customHeight="1">
      <c r="B5" s="386"/>
      <c r="C5" s="1909" t="s">
        <v>50</v>
      </c>
      <c r="D5" s="1910"/>
      <c r="E5" s="1911"/>
      <c r="F5" s="1909" t="s">
        <v>51</v>
      </c>
      <c r="G5" s="1911"/>
      <c r="H5" s="2167" t="s">
        <v>52</v>
      </c>
      <c r="I5" s="2168"/>
      <c r="J5" s="2171" t="s">
        <v>51</v>
      </c>
    </row>
    <row r="6" spans="2:10" ht="14.15" customHeight="1">
      <c r="B6" s="387"/>
      <c r="C6" s="1912"/>
      <c r="D6" s="1913"/>
      <c r="E6" s="1908"/>
      <c r="F6" s="1912"/>
      <c r="G6" s="1908"/>
      <c r="H6" s="2169"/>
      <c r="I6" s="2170"/>
      <c r="J6" s="2172"/>
    </row>
    <row r="7" spans="2:10" ht="14.5" thickBot="1">
      <c r="B7" s="388"/>
      <c r="C7" s="285" t="s">
        <v>789</v>
      </c>
      <c r="D7" s="286" t="s">
        <v>636</v>
      </c>
      <c r="E7" s="287" t="s">
        <v>790</v>
      </c>
      <c r="F7" s="285" t="s">
        <v>55</v>
      </c>
      <c r="G7" s="287" t="s">
        <v>56</v>
      </c>
      <c r="H7" s="304" t="s">
        <v>794</v>
      </c>
      <c r="I7" s="305" t="s">
        <v>795</v>
      </c>
      <c r="J7" s="306" t="s">
        <v>796</v>
      </c>
    </row>
    <row r="8" spans="2:10">
      <c r="B8" s="1072" t="s">
        <v>202</v>
      </c>
      <c r="C8" s="1326">
        <v>19025</v>
      </c>
      <c r="D8" s="1327">
        <v>21206</v>
      </c>
      <c r="E8" s="1328">
        <v>20100</v>
      </c>
      <c r="F8" s="1394">
        <v>-5.2155050457417751E-2</v>
      </c>
      <c r="G8" s="1395">
        <v>5.6504599211563811E-2</v>
      </c>
      <c r="H8" s="1326">
        <v>57295</v>
      </c>
      <c r="I8" s="1327">
        <v>63348</v>
      </c>
      <c r="J8" s="1396">
        <v>0.10564621694737752</v>
      </c>
    </row>
    <row r="9" spans="2:10">
      <c r="B9" s="1072" t="s">
        <v>439</v>
      </c>
      <c r="C9" s="1318">
        <v>177191</v>
      </c>
      <c r="D9" s="1319">
        <v>207535</v>
      </c>
      <c r="E9" s="1320">
        <v>182989</v>
      </c>
      <c r="F9" s="1394">
        <v>-0.11827402606789217</v>
      </c>
      <c r="G9" s="1395">
        <v>3.2721752233465518E-2</v>
      </c>
      <c r="H9" s="1318">
        <v>503834</v>
      </c>
      <c r="I9" s="1319">
        <v>583309</v>
      </c>
      <c r="J9" s="1397">
        <v>0.15774044625809291</v>
      </c>
    </row>
    <row r="10" spans="2:10">
      <c r="B10" s="1398" t="s">
        <v>500</v>
      </c>
      <c r="C10" s="1333">
        <v>133374</v>
      </c>
      <c r="D10" s="1319">
        <v>133448</v>
      </c>
      <c r="E10" s="1334">
        <v>127085</v>
      </c>
      <c r="F10" s="1394">
        <v>-4.7681493915232909E-2</v>
      </c>
      <c r="G10" s="1395">
        <v>-4.7153118298918884E-2</v>
      </c>
      <c r="H10" s="1333">
        <v>409428</v>
      </c>
      <c r="I10" s="1319">
        <v>383394</v>
      </c>
      <c r="J10" s="1397">
        <v>-6.3586271578885634E-2</v>
      </c>
    </row>
    <row r="11" spans="2:10">
      <c r="B11" s="1398" t="s">
        <v>255</v>
      </c>
      <c r="C11" s="1333">
        <v>2503</v>
      </c>
      <c r="D11" s="1313">
        <v>12836</v>
      </c>
      <c r="E11" s="1334">
        <v>11709</v>
      </c>
      <c r="F11" s="1394">
        <v>-8.7799937675288264E-2</v>
      </c>
      <c r="G11" s="1395">
        <v>3.6779864163004392</v>
      </c>
      <c r="H11" s="1333">
        <v>23001</v>
      </c>
      <c r="I11" s="1313">
        <v>40629</v>
      </c>
      <c r="J11" s="1397">
        <v>0.76640146080605187</v>
      </c>
    </row>
    <row r="12" spans="2:10">
      <c r="B12" s="1398" t="s">
        <v>501</v>
      </c>
      <c r="C12" s="1318">
        <v>12745</v>
      </c>
      <c r="D12" s="1319">
        <v>64116</v>
      </c>
      <c r="E12" s="1320">
        <v>28120</v>
      </c>
      <c r="F12" s="1394">
        <v>-0.56141992638343008</v>
      </c>
      <c r="G12" s="1395">
        <v>1.2063554335033349</v>
      </c>
      <c r="H12" s="1318">
        <v>8035</v>
      </c>
      <c r="I12" s="1319">
        <v>144138</v>
      </c>
      <c r="J12" s="1397" t="s">
        <v>249</v>
      </c>
    </row>
    <row r="13" spans="2:10">
      <c r="B13" s="1399" t="s">
        <v>502</v>
      </c>
      <c r="C13" s="1318">
        <v>35975</v>
      </c>
      <c r="D13" s="1319">
        <v>-21679</v>
      </c>
      <c r="E13" s="1320">
        <v>21771</v>
      </c>
      <c r="F13" s="1394">
        <v>-2.0042437381798051</v>
      </c>
      <c r="G13" s="1395">
        <v>-0.3948297428769979</v>
      </c>
      <c r="H13" s="1318">
        <v>72317</v>
      </c>
      <c r="I13" s="1319">
        <v>-28766</v>
      </c>
      <c r="J13" s="1397">
        <v>-1.3977764564348631</v>
      </c>
    </row>
    <row r="14" spans="2:10">
      <c r="B14" s="1398" t="s">
        <v>503</v>
      </c>
      <c r="C14" s="1318">
        <v>-15651</v>
      </c>
      <c r="D14" s="1319">
        <v>8513</v>
      </c>
      <c r="E14" s="1320">
        <v>-7650</v>
      </c>
      <c r="F14" s="1394">
        <v>-1.89862563138729</v>
      </c>
      <c r="G14" s="1395">
        <v>-0.51121334100057503</v>
      </c>
      <c r="H14" s="1318">
        <v>-33319</v>
      </c>
      <c r="I14" s="1319">
        <v>23860</v>
      </c>
      <c r="J14" s="1397">
        <v>-1.7161079264083556</v>
      </c>
    </row>
    <row r="15" spans="2:10">
      <c r="B15" s="1398" t="s">
        <v>498</v>
      </c>
      <c r="C15" s="1318">
        <v>8245</v>
      </c>
      <c r="D15" s="1319">
        <v>10301</v>
      </c>
      <c r="E15" s="1320">
        <v>1954</v>
      </c>
      <c r="F15" s="1394">
        <v>-0.81030967867197357</v>
      </c>
      <c r="G15" s="1395">
        <v>-0.76300788356579741</v>
      </c>
      <c r="H15" s="1318">
        <v>24372</v>
      </c>
      <c r="I15" s="1319">
        <v>20054</v>
      </c>
      <c r="J15" s="1397">
        <v>-0.17717052355161655</v>
      </c>
    </row>
    <row r="16" spans="2:10" ht="15" thickBot="1">
      <c r="B16" s="1072" t="s">
        <v>788</v>
      </c>
      <c r="C16" s="1333">
        <v>-159294</v>
      </c>
      <c r="D16" s="1313">
        <v>-167982</v>
      </c>
      <c r="E16" s="1334">
        <v>-175514</v>
      </c>
      <c r="F16" s="1394">
        <v>4.4838137419485502E-2</v>
      </c>
      <c r="G16" s="1395">
        <v>0.1018242997225256</v>
      </c>
      <c r="H16" s="1333">
        <v>-482429</v>
      </c>
      <c r="I16" s="1313">
        <v>-506605</v>
      </c>
      <c r="J16" s="1400">
        <v>5.0113073633633043E-2</v>
      </c>
    </row>
    <row r="17" spans="2:10" ht="14.5" thickBot="1">
      <c r="B17" s="1401" t="s">
        <v>504</v>
      </c>
      <c r="C17" s="1389">
        <v>36922</v>
      </c>
      <c r="D17" s="1390">
        <v>60759</v>
      </c>
      <c r="E17" s="1391">
        <v>27575</v>
      </c>
      <c r="F17" s="1402">
        <v>-0.54615777086522166</v>
      </c>
      <c r="G17" s="1403">
        <v>-0.25315530036292722</v>
      </c>
      <c r="H17" s="1389">
        <v>78700</v>
      </c>
      <c r="I17" s="1390">
        <v>140052</v>
      </c>
      <c r="J17" s="1404">
        <v>0.77956797966963154</v>
      </c>
    </row>
    <row r="18" spans="2:10">
      <c r="B18" s="1405" t="s">
        <v>64</v>
      </c>
      <c r="C18" s="1326">
        <v>-7929</v>
      </c>
      <c r="D18" s="1327">
        <v>-8840</v>
      </c>
      <c r="E18" s="1328">
        <v>-4937</v>
      </c>
      <c r="F18" s="1406">
        <v>-0.44151583710407238</v>
      </c>
      <c r="G18" s="1407">
        <v>-0.37734897212763274</v>
      </c>
      <c r="H18" s="1326">
        <v>-9204</v>
      </c>
      <c r="I18" s="1327">
        <v>-21388</v>
      </c>
      <c r="J18" s="1408">
        <v>1.3237722729248151</v>
      </c>
    </row>
    <row r="19" spans="2:10" ht="14.5" thickBot="1">
      <c r="B19" s="1409" t="s">
        <v>505</v>
      </c>
      <c r="C19" s="1385">
        <v>763</v>
      </c>
      <c r="D19" s="1386">
        <v>-1681</v>
      </c>
      <c r="E19" s="1387">
        <v>-3281</v>
      </c>
      <c r="F19" s="1410">
        <v>0.95181439619274233</v>
      </c>
      <c r="G19" s="1411">
        <v>-5.3001310615989512</v>
      </c>
      <c r="H19" s="1385">
        <v>1979</v>
      </c>
      <c r="I19" s="1386">
        <v>-5137</v>
      </c>
      <c r="J19" s="1400">
        <v>-3.5957554320363818</v>
      </c>
    </row>
    <row r="20" spans="2:10" ht="14.5" thickBot="1">
      <c r="B20" s="1412" t="s">
        <v>403</v>
      </c>
      <c r="C20" s="1389">
        <v>28230</v>
      </c>
      <c r="D20" s="1390">
        <v>53600</v>
      </c>
      <c r="E20" s="1391">
        <v>25919</v>
      </c>
      <c r="F20" s="1413">
        <v>-0.51643656716417907</v>
      </c>
      <c r="G20" s="1414">
        <v>-8.1863266029047144E-2</v>
      </c>
      <c r="H20" s="1392">
        <v>67517</v>
      </c>
      <c r="I20" s="1393">
        <v>123801</v>
      </c>
      <c r="J20" s="1415">
        <v>0.83362708651154516</v>
      </c>
    </row>
    <row r="21" spans="2:10">
      <c r="B21" s="2166"/>
      <c r="C21" s="2166"/>
      <c r="D21" s="2166"/>
      <c r="E21" s="2166"/>
      <c r="F21" s="1388"/>
      <c r="G21" s="1388"/>
      <c r="H21" s="74"/>
      <c r="I21" s="74"/>
      <c r="J21" s="74"/>
    </row>
    <row r="22" spans="2:10">
      <c r="B22" s="74" t="s">
        <v>506</v>
      </c>
      <c r="C22" s="74"/>
      <c r="D22" s="74"/>
      <c r="E22" s="74"/>
      <c r="F22" s="74"/>
      <c r="G22" s="74"/>
      <c r="H22" s="74"/>
      <c r="I22" s="74"/>
      <c r="J22" s="74"/>
    </row>
    <row r="23" spans="2:10" ht="23.25" customHeight="1">
      <c r="B23" s="74" t="s">
        <v>507</v>
      </c>
      <c r="C23" s="74"/>
      <c r="D23" s="74"/>
      <c r="E23" s="74"/>
      <c r="F23" s="74"/>
      <c r="G23" s="74"/>
      <c r="H23" s="74"/>
      <c r="I23" s="74"/>
      <c r="J23" s="74"/>
    </row>
    <row r="24" spans="2:10">
      <c r="B24" s="74"/>
      <c r="C24" s="74"/>
      <c r="D24" s="74"/>
      <c r="E24" s="74"/>
      <c r="F24" s="74"/>
      <c r="G24" s="74"/>
      <c r="H24" s="74"/>
      <c r="I24" s="74"/>
      <c r="J24" s="74"/>
    </row>
    <row r="25" spans="2:10">
      <c r="B25" s="74"/>
      <c r="C25" s="74"/>
      <c r="D25" s="74"/>
      <c r="E25" s="74"/>
      <c r="F25" s="74"/>
      <c r="G25" s="74"/>
      <c r="H25" s="74"/>
      <c r="I25" s="74"/>
      <c r="J25" s="74"/>
    </row>
    <row r="26" spans="2:10">
      <c r="B26" s="74"/>
      <c r="C26" s="74"/>
      <c r="D26" s="74"/>
      <c r="E26" s="74"/>
      <c r="F26" s="74"/>
      <c r="G26" s="74"/>
      <c r="H26" s="74"/>
      <c r="I26" s="74"/>
      <c r="J26" s="74"/>
    </row>
    <row r="27" spans="2:10">
      <c r="B27" s="74"/>
      <c r="C27" s="74"/>
      <c r="D27" s="74"/>
      <c r="E27" s="74"/>
      <c r="F27" s="74"/>
      <c r="G27" s="74"/>
      <c r="H27" s="74"/>
      <c r="I27" s="74"/>
      <c r="J27" s="74"/>
    </row>
  </sheetData>
  <mergeCells count="6">
    <mergeCell ref="B2:J3"/>
    <mergeCell ref="C5:E6"/>
    <mergeCell ref="F5:G6"/>
    <mergeCell ref="B21:E21"/>
    <mergeCell ref="H5:I6"/>
    <mergeCell ref="J5:J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A1:L68"/>
  <sheetViews>
    <sheetView showGridLines="0" topLeftCell="A28" zoomScale="68" zoomScaleNormal="70" workbookViewId="0">
      <pane xSplit="2" topLeftCell="C1" activePane="topRight" state="frozen"/>
      <selection activeCell="N35" sqref="N35"/>
      <selection pane="topRight" activeCell="F37" sqref="F37"/>
    </sheetView>
  </sheetViews>
  <sheetFormatPr baseColWidth="10" defaultColWidth="11.453125" defaultRowHeight="14.5"/>
  <cols>
    <col min="1" max="1" width="11.453125" style="201"/>
    <col min="2" max="2" width="65.1796875" style="35" customWidth="1"/>
    <col min="3" max="6" width="15.453125" style="35" customWidth="1"/>
    <col min="7" max="7" width="14.453125" style="35" customWidth="1"/>
    <col min="8" max="8" width="15.08984375" customWidth="1"/>
    <col min="9" max="9" width="20.6328125" customWidth="1"/>
    <col min="10" max="10" width="16.81640625" customWidth="1"/>
    <col min="11" max="16384" width="11.453125" style="201"/>
  </cols>
  <sheetData>
    <row r="1" spans="1:10">
      <c r="A1" s="385" t="s">
        <v>54</v>
      </c>
    </row>
    <row r="2" spans="1:10">
      <c r="A2" s="385"/>
    </row>
    <row r="3" spans="1:10" ht="15" thickBot="1"/>
    <row r="4" spans="1:10" s="200" customFormat="1" ht="15" thickBot="1">
      <c r="B4" s="386" t="s">
        <v>49</v>
      </c>
      <c r="C4" s="1903" t="s">
        <v>50</v>
      </c>
      <c r="D4" s="1903"/>
      <c r="E4" s="1903"/>
      <c r="F4" s="1903" t="s">
        <v>51</v>
      </c>
      <c r="G4" s="1903"/>
      <c r="H4" s="1903" t="s">
        <v>52</v>
      </c>
      <c r="I4" s="1903"/>
      <c r="J4" s="1904" t="s">
        <v>51</v>
      </c>
    </row>
    <row r="5" spans="1:10" s="200" customFormat="1">
      <c r="B5" s="387" t="s">
        <v>53</v>
      </c>
      <c r="C5" s="1903"/>
      <c r="D5" s="1903"/>
      <c r="E5" s="1903"/>
      <c r="F5" s="1903"/>
      <c r="G5" s="1903"/>
      <c r="H5" s="1903"/>
      <c r="I5" s="1903"/>
      <c r="J5" s="1904"/>
    </row>
    <row r="6" spans="1:10" s="200" customFormat="1" ht="15" thickBot="1">
      <c r="B6" s="388"/>
      <c r="C6" s="389" t="s">
        <v>789</v>
      </c>
      <c r="D6" s="390" t="s">
        <v>636</v>
      </c>
      <c r="E6" s="391" t="s">
        <v>790</v>
      </c>
      <c r="F6" s="392" t="s">
        <v>55</v>
      </c>
      <c r="G6" s="393" t="s">
        <v>56</v>
      </c>
      <c r="H6" s="394" t="s">
        <v>794</v>
      </c>
      <c r="I6" s="395" t="s">
        <v>795</v>
      </c>
      <c r="J6" s="396" t="s">
        <v>796</v>
      </c>
    </row>
    <row r="7" spans="1:10">
      <c r="B7" s="397" t="s">
        <v>57</v>
      </c>
      <c r="C7" s="398">
        <v>2882400.7729700003</v>
      </c>
      <c r="D7" s="399">
        <v>3204156</v>
      </c>
      <c r="E7" s="400">
        <v>3254043</v>
      </c>
      <c r="F7" s="401">
        <v>1.5569466655181583E-2</v>
      </c>
      <c r="G7" s="402">
        <v>0.12893495953620041</v>
      </c>
      <c r="H7" s="398">
        <v>7951213.7729700003</v>
      </c>
      <c r="I7" s="399">
        <v>9590288</v>
      </c>
      <c r="J7" s="403">
        <v>0.20614138593556638</v>
      </c>
    </row>
    <row r="8" spans="1:10">
      <c r="B8" s="404" t="s">
        <v>58</v>
      </c>
      <c r="C8" s="405">
        <v>-459976</v>
      </c>
      <c r="D8" s="406">
        <v>-804251</v>
      </c>
      <c r="E8" s="407">
        <v>-917642</v>
      </c>
      <c r="F8" s="408">
        <v>0.14098956669000101</v>
      </c>
      <c r="G8" s="409">
        <v>0.99497799885211402</v>
      </c>
      <c r="H8" s="405">
        <v>-1080857</v>
      </c>
      <c r="I8" s="406">
        <v>-2448891</v>
      </c>
      <c r="J8" s="403">
        <v>1.2656937966817072</v>
      </c>
    </row>
    <row r="9" spans="1:10" s="202" customFormat="1" ht="37.65" customHeight="1">
      <c r="B9" s="410" t="s">
        <v>59</v>
      </c>
      <c r="C9" s="517">
        <v>2422425</v>
      </c>
      <c r="D9" s="518">
        <v>2399905</v>
      </c>
      <c r="E9" s="519">
        <v>2336401</v>
      </c>
      <c r="F9" s="411">
        <v>-2.6461047416460236E-2</v>
      </c>
      <c r="G9" s="412">
        <v>-3.5511522544557625E-2</v>
      </c>
      <c r="H9" s="517">
        <v>6870356.7729700003</v>
      </c>
      <c r="I9" s="518">
        <v>7141397</v>
      </c>
      <c r="J9" s="413">
        <v>3.9450677160806483E-2</v>
      </c>
    </row>
    <row r="10" spans="1:10">
      <c r="B10" s="414" t="s">
        <v>60</v>
      </c>
      <c r="C10" s="405">
        <v>1301252.3034417732</v>
      </c>
      <c r="D10" s="406">
        <v>1433124</v>
      </c>
      <c r="E10" s="407">
        <v>1402603</v>
      </c>
      <c r="F10" s="401">
        <v>-2.1296831258146538E-2</v>
      </c>
      <c r="G10" s="402">
        <v>7.7887044879887846E-2</v>
      </c>
      <c r="H10" s="405">
        <v>3738234.3034417732</v>
      </c>
      <c r="I10" s="406">
        <v>4169002</v>
      </c>
      <c r="J10" s="415">
        <v>0.11523293126961603</v>
      </c>
    </row>
    <row r="11" spans="1:10">
      <c r="B11" s="397" t="s">
        <v>61</v>
      </c>
      <c r="C11" s="405">
        <v>303760</v>
      </c>
      <c r="D11" s="406">
        <v>296564</v>
      </c>
      <c r="E11" s="407">
        <v>330900</v>
      </c>
      <c r="F11" s="408">
        <v>0.11577939331813707</v>
      </c>
      <c r="G11" s="409">
        <v>8.9346852778509345E-2</v>
      </c>
      <c r="H11" s="405">
        <v>704624</v>
      </c>
      <c r="I11" s="406">
        <v>923805</v>
      </c>
      <c r="J11" s="403">
        <v>0.31106093462612683</v>
      </c>
    </row>
    <row r="12" spans="1:10">
      <c r="B12" s="397" t="s">
        <v>62</v>
      </c>
      <c r="C12" s="405">
        <v>-2097590</v>
      </c>
      <c r="D12" s="406">
        <v>-2195304</v>
      </c>
      <c r="E12" s="407">
        <v>-2350469</v>
      </c>
      <c r="F12" s="408">
        <v>7.0680416015276248E-2</v>
      </c>
      <c r="G12" s="409">
        <v>0.12055692485185379</v>
      </c>
      <c r="H12" s="405">
        <v>-5953226</v>
      </c>
      <c r="I12" s="406">
        <v>-6672681</v>
      </c>
      <c r="J12" s="403">
        <v>0.12085128298505718</v>
      </c>
    </row>
    <row r="13" spans="1:10" s="202" customFormat="1">
      <c r="B13" s="416" t="s">
        <v>63</v>
      </c>
      <c r="C13" s="517">
        <v>1929847.0764117735</v>
      </c>
      <c r="D13" s="518">
        <v>1934289</v>
      </c>
      <c r="E13" s="519">
        <v>1719435</v>
      </c>
      <c r="F13" s="411">
        <v>-0.11107647306064398</v>
      </c>
      <c r="G13" s="412">
        <v>-0.10903044027871854</v>
      </c>
      <c r="H13" s="517">
        <v>5359989.0764117725</v>
      </c>
      <c r="I13" s="518">
        <v>5561523</v>
      </c>
      <c r="J13" s="413">
        <v>3.759968923726683E-2</v>
      </c>
    </row>
    <row r="14" spans="1:10">
      <c r="B14" s="397" t="s">
        <v>64</v>
      </c>
      <c r="C14" s="405">
        <v>-575083</v>
      </c>
      <c r="D14" s="406">
        <v>-504472</v>
      </c>
      <c r="E14" s="407">
        <v>-455865</v>
      </c>
      <c r="F14" s="408">
        <v>-9.6352225693398241E-2</v>
      </c>
      <c r="G14" s="409">
        <v>-0.2073057280427347</v>
      </c>
      <c r="H14" s="405">
        <v>-1634265</v>
      </c>
      <c r="I14" s="406">
        <v>-1453803</v>
      </c>
      <c r="J14" s="403">
        <v>-0.11042395205183982</v>
      </c>
    </row>
    <row r="15" spans="1:10" s="202" customFormat="1">
      <c r="B15" s="417" t="s">
        <v>65</v>
      </c>
      <c r="C15" s="517">
        <v>1354764.0764117735</v>
      </c>
      <c r="D15" s="518">
        <v>1429817</v>
      </c>
      <c r="E15" s="519">
        <v>1263570</v>
      </c>
      <c r="F15" s="411">
        <v>-0.11627152285921905</v>
      </c>
      <c r="G15" s="412">
        <v>-6.7313621611011398E-2</v>
      </c>
      <c r="H15" s="517">
        <v>3725724.0764117725</v>
      </c>
      <c r="I15" s="518">
        <v>4107720</v>
      </c>
      <c r="J15" s="413">
        <v>0.10252931128386887</v>
      </c>
    </row>
    <row r="16" spans="1:10">
      <c r="B16" s="418" t="s">
        <v>66</v>
      </c>
      <c r="C16" s="405">
        <v>31855</v>
      </c>
      <c r="D16" s="406">
        <v>28550</v>
      </c>
      <c r="E16" s="407">
        <v>25397</v>
      </c>
      <c r="F16" s="408">
        <v>-0.11043782837127845</v>
      </c>
      <c r="G16" s="409">
        <v>-0.20273112541202323</v>
      </c>
      <c r="H16" s="405">
        <v>88061</v>
      </c>
      <c r="I16" s="406">
        <v>84007</v>
      </c>
      <c r="J16" s="403">
        <v>-4.6036270312624201E-2</v>
      </c>
    </row>
    <row r="17" spans="2:11" s="202" customFormat="1">
      <c r="B17" s="417" t="s">
        <v>67</v>
      </c>
      <c r="C17" s="517">
        <v>1322909.0764117735</v>
      </c>
      <c r="D17" s="518">
        <v>1401267</v>
      </c>
      <c r="E17" s="519">
        <v>1238173</v>
      </c>
      <c r="F17" s="411">
        <v>-0.1163903809909175</v>
      </c>
      <c r="G17" s="412">
        <v>-6.4052834713032233E-2</v>
      </c>
      <c r="H17" s="517">
        <v>3637663.0764117725</v>
      </c>
      <c r="I17" s="518">
        <v>4023713</v>
      </c>
      <c r="J17" s="413">
        <v>0.10612580535331793</v>
      </c>
    </row>
    <row r="18" spans="2:11" s="1442" customFormat="1" ht="15" thickBot="1">
      <c r="B18" s="1472" t="s">
        <v>68</v>
      </c>
      <c r="C18" s="405">
        <v>16.585815723307782</v>
      </c>
      <c r="D18" s="406">
        <v>17.568218901476644</v>
      </c>
      <c r="E18" s="407">
        <v>15.523447210201939</v>
      </c>
      <c r="F18" s="1473">
        <v>-0.11639038099091756</v>
      </c>
      <c r="G18" s="1474">
        <v>-6.4052834713032164E-2</v>
      </c>
      <c r="H18" s="405">
        <v>45.606769599384684</v>
      </c>
      <c r="I18" s="406">
        <v>50.446824752682602</v>
      </c>
      <c r="J18" s="1475">
        <v>0.10612580535331796</v>
      </c>
    </row>
    <row r="19" spans="2:11">
      <c r="B19" s="421" t="s">
        <v>34</v>
      </c>
      <c r="C19" s="398">
        <v>151392202</v>
      </c>
      <c r="D19" s="399">
        <v>142845549</v>
      </c>
      <c r="E19" s="400">
        <v>145129260</v>
      </c>
      <c r="F19" s="408">
        <v>1.5987274479234911E-2</v>
      </c>
      <c r="G19" s="409">
        <v>-4.1368986759304817E-2</v>
      </c>
      <c r="H19" s="398">
        <v>151392202</v>
      </c>
      <c r="I19" s="400">
        <v>145129260</v>
      </c>
      <c r="J19" s="422">
        <v>-4.1368986759304817E-2</v>
      </c>
    </row>
    <row r="20" spans="2:11">
      <c r="B20" s="414" t="s">
        <v>69</v>
      </c>
      <c r="C20" s="405">
        <v>152792014</v>
      </c>
      <c r="D20" s="406">
        <v>143387717</v>
      </c>
      <c r="E20" s="407">
        <v>148471535</v>
      </c>
      <c r="F20" s="408">
        <v>3.5455045288153936E-2</v>
      </c>
      <c r="G20" s="409">
        <v>-2.8276863998926018E-2</v>
      </c>
      <c r="H20" s="405">
        <v>152792014</v>
      </c>
      <c r="I20" s="407">
        <v>148471535</v>
      </c>
      <c r="J20" s="415">
        <v>-2.8276863998926018E-2</v>
      </c>
    </row>
    <row r="21" spans="2:11" ht="15" thickBot="1">
      <c r="B21" s="423" t="s">
        <v>70</v>
      </c>
      <c r="C21" s="424">
        <v>27292658</v>
      </c>
      <c r="D21" s="425">
        <v>30027036</v>
      </c>
      <c r="E21" s="426">
        <v>31267592</v>
      </c>
      <c r="F21" s="427">
        <v>4.1314633918579244E-2</v>
      </c>
      <c r="G21" s="428">
        <v>0.1456411464211364</v>
      </c>
      <c r="H21" s="424">
        <v>27292658</v>
      </c>
      <c r="I21" s="426">
        <v>31267592</v>
      </c>
      <c r="J21" s="429">
        <v>0.1456411464211364</v>
      </c>
    </row>
    <row r="22" spans="2:11" s="202" customFormat="1">
      <c r="B22" s="430" t="s">
        <v>71</v>
      </c>
      <c r="C22" s="105"/>
      <c r="D22" s="431"/>
      <c r="E22" s="432"/>
      <c r="F22" s="433"/>
      <c r="G22" s="434"/>
      <c r="H22" s="405"/>
      <c r="I22" s="406"/>
      <c r="J22" s="415"/>
    </row>
    <row r="23" spans="2:11">
      <c r="B23" s="435" t="s">
        <v>577</v>
      </c>
      <c r="C23" s="436">
        <v>5.3252340688905948E-2</v>
      </c>
      <c r="D23" s="437">
        <v>6.0173063484955221E-2</v>
      </c>
      <c r="E23" s="438">
        <v>6.1082132191491924E-2</v>
      </c>
      <c r="F23" s="433" t="s">
        <v>574</v>
      </c>
      <c r="G23" s="434" t="s">
        <v>907</v>
      </c>
      <c r="H23" s="436">
        <v>4.7984662611949107E-2</v>
      </c>
      <c r="I23" s="438">
        <v>5.9589725079016248E-2</v>
      </c>
      <c r="J23" s="441" t="s">
        <v>914</v>
      </c>
    </row>
    <row r="24" spans="2:11">
      <c r="B24" s="435" t="s">
        <v>72</v>
      </c>
      <c r="C24" s="436">
        <v>4.5088471826240983E-2</v>
      </c>
      <c r="D24" s="437">
        <v>4.559350582804856E-2</v>
      </c>
      <c r="E24" s="438">
        <v>4.4452137559090804E-2</v>
      </c>
      <c r="F24" s="433" t="s">
        <v>908</v>
      </c>
      <c r="G24" s="434" t="s">
        <v>909</v>
      </c>
      <c r="H24" s="436">
        <v>4.1716983173186596E-2</v>
      </c>
      <c r="I24" s="438">
        <v>4.490532157971705E-2</v>
      </c>
      <c r="J24" s="441" t="s">
        <v>915</v>
      </c>
    </row>
    <row r="25" spans="2:11">
      <c r="B25" s="442" t="s">
        <v>578</v>
      </c>
      <c r="C25" s="443">
        <v>2.058918040333324E-2</v>
      </c>
      <c r="D25" s="444">
        <v>2.9092022636944138E-2</v>
      </c>
      <c r="E25" s="445">
        <v>3.1525015780470123E-2</v>
      </c>
      <c r="F25" s="433" t="s">
        <v>806</v>
      </c>
      <c r="G25" s="434" t="s">
        <v>910</v>
      </c>
      <c r="H25" s="443">
        <v>1.6149687299241881E-2</v>
      </c>
      <c r="I25" s="445">
        <v>2.8642863206178117E-2</v>
      </c>
      <c r="J25" s="441" t="s">
        <v>916</v>
      </c>
    </row>
    <row r="26" spans="2:11">
      <c r="B26" s="442" t="s">
        <v>579</v>
      </c>
      <c r="C26" s="443">
        <v>0.1979644472996383</v>
      </c>
      <c r="D26" s="444">
        <v>0.18563843628822088</v>
      </c>
      <c r="E26" s="445">
        <v>0.16160280536162475</v>
      </c>
      <c r="F26" s="433" t="s">
        <v>911</v>
      </c>
      <c r="G26" s="434" t="s">
        <v>912</v>
      </c>
      <c r="H26" s="443">
        <v>0.18034092177645966</v>
      </c>
      <c r="I26" s="445">
        <v>0.1780727044401457</v>
      </c>
      <c r="J26" s="441" t="s">
        <v>917</v>
      </c>
    </row>
    <row r="27" spans="2:11" ht="15" thickBot="1">
      <c r="B27" s="446" t="s">
        <v>580</v>
      </c>
      <c r="C27" s="447">
        <v>2.208107535404065E-2</v>
      </c>
      <c r="D27" s="448">
        <v>2.3767987077953811E-2</v>
      </c>
      <c r="E27" s="449">
        <v>2.0996505013390534E-2</v>
      </c>
      <c r="F27" s="450" t="s">
        <v>913</v>
      </c>
      <c r="G27" s="451" t="s">
        <v>646</v>
      </c>
      <c r="H27" s="447">
        <v>2.0202716445504379E-2</v>
      </c>
      <c r="I27" s="449">
        <v>2.2201330800835486E-2</v>
      </c>
      <c r="J27" s="441" t="s">
        <v>575</v>
      </c>
    </row>
    <row r="28" spans="2:11" s="202" customFormat="1">
      <c r="B28" s="452" t="s">
        <v>73</v>
      </c>
      <c r="C28" s="443"/>
      <c r="D28" s="444"/>
      <c r="E28" s="445"/>
      <c r="F28" s="433"/>
      <c r="G28" s="434"/>
      <c r="H28" s="484"/>
      <c r="I28" s="485"/>
      <c r="J28" s="455"/>
    </row>
    <row r="29" spans="2:11">
      <c r="B29" s="442" t="s">
        <v>581</v>
      </c>
      <c r="C29" s="443">
        <v>4.1284365491955785E-2</v>
      </c>
      <c r="D29" s="444">
        <v>4.1859162164023744E-2</v>
      </c>
      <c r="E29" s="445">
        <v>4.414233904313989E-2</v>
      </c>
      <c r="F29" s="433" t="s">
        <v>800</v>
      </c>
      <c r="G29" s="434" t="s">
        <v>640</v>
      </c>
      <c r="H29" s="443">
        <v>4.1284365491955785E-2</v>
      </c>
      <c r="I29" s="445">
        <v>4.414233904313989E-2</v>
      </c>
      <c r="J29" s="441" t="s">
        <v>640</v>
      </c>
      <c r="K29" s="203"/>
    </row>
    <row r="30" spans="2:11">
      <c r="B30" s="442" t="s">
        <v>74</v>
      </c>
      <c r="C30" s="443">
        <v>3.0831228413396413E-2</v>
      </c>
      <c r="D30" s="444">
        <v>3.404144899618388E-2</v>
      </c>
      <c r="E30" s="445">
        <v>3.5374201318967381E-2</v>
      </c>
      <c r="F30" s="433" t="s">
        <v>918</v>
      </c>
      <c r="G30" s="434" t="s">
        <v>919</v>
      </c>
      <c r="H30" s="443">
        <v>3.0831228413396413E-2</v>
      </c>
      <c r="I30" s="445">
        <v>3.5374201318967381E-2</v>
      </c>
      <c r="J30" s="441" t="s">
        <v>919</v>
      </c>
    </row>
    <row r="31" spans="2:11">
      <c r="B31" s="442" t="s">
        <v>582</v>
      </c>
      <c r="C31" s="443">
        <v>5.3233342890408583E-2</v>
      </c>
      <c r="D31" s="444">
        <v>5.6449214248880795E-2</v>
      </c>
      <c r="E31" s="445">
        <v>5.9667106412586962E-2</v>
      </c>
      <c r="F31" s="433" t="s">
        <v>801</v>
      </c>
      <c r="G31" s="434" t="s">
        <v>802</v>
      </c>
      <c r="H31" s="443">
        <v>5.3233342890408583E-2</v>
      </c>
      <c r="I31" s="445">
        <v>5.9667106412586962E-2</v>
      </c>
      <c r="J31" s="441" t="s">
        <v>802</v>
      </c>
    </row>
    <row r="32" spans="2:11">
      <c r="B32" s="442" t="s">
        <v>444</v>
      </c>
      <c r="C32" s="443">
        <v>1.2153228341311793E-2</v>
      </c>
      <c r="D32" s="444">
        <v>2.2520855725088083E-2</v>
      </c>
      <c r="E32" s="445">
        <v>2.529171581251086E-2</v>
      </c>
      <c r="F32" s="433" t="s">
        <v>640</v>
      </c>
      <c r="G32" s="434" t="s">
        <v>697</v>
      </c>
      <c r="H32" s="443">
        <v>9.5192661684560635E-3</v>
      </c>
      <c r="I32" s="445">
        <v>2.2498481698315007E-2</v>
      </c>
      <c r="J32" s="441" t="s">
        <v>647</v>
      </c>
    </row>
    <row r="33" spans="2:12">
      <c r="B33" s="442" t="s">
        <v>75</v>
      </c>
      <c r="C33" s="443">
        <v>1.2847897108076616</v>
      </c>
      <c r="D33" s="444">
        <v>1.330600169415133</v>
      </c>
      <c r="E33" s="445">
        <v>1.2575370199388263</v>
      </c>
      <c r="F33" s="456" t="s">
        <v>920</v>
      </c>
      <c r="G33" s="457" t="s">
        <v>803</v>
      </c>
      <c r="H33" s="443">
        <v>1.2847897108076616</v>
      </c>
      <c r="I33" s="445">
        <v>1.2575370199388263</v>
      </c>
      <c r="J33" s="441" t="s">
        <v>803</v>
      </c>
      <c r="L33" s="204"/>
    </row>
    <row r="34" spans="2:12" ht="15" thickBot="1">
      <c r="B34" s="458" t="s">
        <v>76</v>
      </c>
      <c r="C34" s="447">
        <v>0.99640047235967533</v>
      </c>
      <c r="D34" s="448">
        <v>0.98668881415173693</v>
      </c>
      <c r="E34" s="449">
        <v>0.93033882202354123</v>
      </c>
      <c r="F34" s="459" t="s">
        <v>804</v>
      </c>
      <c r="G34" s="460" t="s">
        <v>805</v>
      </c>
      <c r="H34" s="447">
        <v>0.99640047235967533</v>
      </c>
      <c r="I34" s="449">
        <v>0.93033882202354123</v>
      </c>
      <c r="J34" s="461" t="s">
        <v>805</v>
      </c>
    </row>
    <row r="35" spans="2:12">
      <c r="B35" s="462" t="s">
        <v>77</v>
      </c>
      <c r="C35" s="443"/>
      <c r="D35" s="444"/>
      <c r="E35" s="445"/>
      <c r="F35" s="433"/>
      <c r="G35" s="434"/>
      <c r="H35" s="453"/>
      <c r="I35" s="454"/>
      <c r="J35" s="441"/>
    </row>
    <row r="36" spans="2:12" s="202" customFormat="1">
      <c r="B36" s="463" t="s">
        <v>583</v>
      </c>
      <c r="C36" s="443">
        <v>0.45469523534466177</v>
      </c>
      <c r="D36" s="444">
        <v>0.44598468477829828</v>
      </c>
      <c r="E36" s="445">
        <v>0.46318386569358616</v>
      </c>
      <c r="F36" s="433" t="s">
        <v>876</v>
      </c>
      <c r="G36" s="434" t="s">
        <v>921</v>
      </c>
      <c r="H36" s="443">
        <v>0.46746930727714769</v>
      </c>
      <c r="I36" s="445">
        <v>0.45084089174687331</v>
      </c>
      <c r="J36" s="441" t="s">
        <v>878</v>
      </c>
    </row>
    <row r="37" spans="2:12" ht="15" thickBot="1">
      <c r="B37" s="463" t="s">
        <v>78</v>
      </c>
      <c r="C37" s="447">
        <v>3.3820200540155582E-2</v>
      </c>
      <c r="D37" s="448">
        <v>3.5671851345965094E-2</v>
      </c>
      <c r="E37" s="449">
        <v>3.8047285808221525E-2</v>
      </c>
      <c r="F37" s="450" t="s">
        <v>922</v>
      </c>
      <c r="G37" s="451" t="s">
        <v>923</v>
      </c>
      <c r="H37" s="447">
        <v>3.1446089235438852E-2</v>
      </c>
      <c r="I37" s="449">
        <v>3.5931732296143083E-2</v>
      </c>
      <c r="J37" s="441" t="s">
        <v>576</v>
      </c>
    </row>
    <row r="38" spans="2:12">
      <c r="B38" s="452" t="s">
        <v>584</v>
      </c>
      <c r="C38" s="464"/>
      <c r="D38" s="465"/>
      <c r="E38" s="466"/>
      <c r="F38" s="433"/>
      <c r="G38" s="434"/>
      <c r="H38" s="467"/>
      <c r="I38" s="468"/>
      <c r="J38" s="469"/>
    </row>
    <row r="39" spans="2:12" s="202" customFormat="1">
      <c r="B39" s="442" t="s">
        <v>585</v>
      </c>
      <c r="C39" s="470" t="s">
        <v>249</v>
      </c>
      <c r="D39" s="465">
        <v>0.17201854558694107</v>
      </c>
      <c r="E39" s="466">
        <v>0.1751223386844436</v>
      </c>
      <c r="F39" s="433" t="s">
        <v>824</v>
      </c>
      <c r="G39" s="434" t="s">
        <v>249</v>
      </c>
      <c r="H39" s="470" t="s">
        <v>249</v>
      </c>
      <c r="I39" s="466">
        <v>0.1751223386844436</v>
      </c>
      <c r="J39" s="441" t="s">
        <v>249</v>
      </c>
    </row>
    <row r="40" spans="2:12">
      <c r="B40" s="442" t="s">
        <v>586</v>
      </c>
      <c r="C40" s="470" t="s">
        <v>249</v>
      </c>
      <c r="D40" s="465">
        <v>0.12752803428731313</v>
      </c>
      <c r="E40" s="466">
        <v>0.13008835553958464</v>
      </c>
      <c r="F40" s="433" t="s">
        <v>827</v>
      </c>
      <c r="G40" s="434" t="s">
        <v>249</v>
      </c>
      <c r="H40" s="470" t="s">
        <v>249</v>
      </c>
      <c r="I40" s="466">
        <v>0.13008835553958464</v>
      </c>
      <c r="J40" s="441" t="s">
        <v>249</v>
      </c>
    </row>
    <row r="41" spans="2:12" ht="15" thickBot="1">
      <c r="B41" s="458" t="s">
        <v>587</v>
      </c>
      <c r="C41" s="1888">
        <v>0.11831344828873673</v>
      </c>
      <c r="D41" s="1889">
        <v>0.12793827110159284</v>
      </c>
      <c r="E41" s="1890">
        <v>0.13043822513146341</v>
      </c>
      <c r="F41" s="450" t="s">
        <v>825</v>
      </c>
      <c r="G41" s="451" t="s">
        <v>826</v>
      </c>
      <c r="H41" s="1888">
        <v>0.11831344828873673</v>
      </c>
      <c r="I41" s="1890">
        <v>0.13043822513146341</v>
      </c>
      <c r="J41" s="461" t="s">
        <v>826</v>
      </c>
    </row>
    <row r="42" spans="2:12">
      <c r="B42" s="471" t="s">
        <v>588</v>
      </c>
      <c r="C42" s="464"/>
      <c r="D42" s="465"/>
      <c r="E42" s="466"/>
      <c r="F42" s="433"/>
      <c r="G42" s="434"/>
      <c r="H42" s="467"/>
      <c r="I42" s="468"/>
      <c r="J42" s="472"/>
    </row>
    <row r="43" spans="2:12">
      <c r="B43" s="442" t="s">
        <v>585</v>
      </c>
      <c r="C43" s="470" t="s">
        <v>249</v>
      </c>
      <c r="D43" s="465">
        <v>0.18778187032867388</v>
      </c>
      <c r="E43" s="466">
        <v>0.19750389291456255</v>
      </c>
      <c r="F43" s="433" t="s">
        <v>835</v>
      </c>
      <c r="G43" s="434" t="s">
        <v>249</v>
      </c>
      <c r="H43" s="470" t="s">
        <v>249</v>
      </c>
      <c r="I43" s="466">
        <v>0.19750389291456255</v>
      </c>
      <c r="J43" s="441" t="s">
        <v>249</v>
      </c>
    </row>
    <row r="44" spans="2:12">
      <c r="B44" s="442" t="s">
        <v>586</v>
      </c>
      <c r="C44" s="470" t="s">
        <v>249</v>
      </c>
      <c r="D44" s="465">
        <v>0.16489222681324395</v>
      </c>
      <c r="E44" s="466">
        <v>0.17429867851505002</v>
      </c>
      <c r="F44" s="433" t="s">
        <v>834</v>
      </c>
      <c r="G44" s="434" t="s">
        <v>249</v>
      </c>
      <c r="H44" s="470" t="s">
        <v>249</v>
      </c>
      <c r="I44" s="466">
        <v>0.17429867851505002</v>
      </c>
      <c r="J44" s="441" t="s">
        <v>249</v>
      </c>
    </row>
    <row r="45" spans="2:12" ht="15" thickBot="1">
      <c r="B45" s="442" t="s">
        <v>587</v>
      </c>
      <c r="C45" s="1888">
        <v>0.15997604790745021</v>
      </c>
      <c r="D45" s="1889">
        <v>0.16601527523637633</v>
      </c>
      <c r="E45" s="1890">
        <v>0.17563532088536349</v>
      </c>
      <c r="F45" s="450" t="s">
        <v>836</v>
      </c>
      <c r="G45" s="451" t="s">
        <v>924</v>
      </c>
      <c r="H45" s="1888">
        <v>0.15997604790745021</v>
      </c>
      <c r="I45" s="1890">
        <v>0.17563532088536349</v>
      </c>
      <c r="J45" s="441" t="s">
        <v>924</v>
      </c>
    </row>
    <row r="46" spans="2:12" ht="15" thickBot="1">
      <c r="B46" s="473" t="s">
        <v>79</v>
      </c>
      <c r="C46" s="398">
        <v>35679</v>
      </c>
      <c r="D46" s="399">
        <v>37366</v>
      </c>
      <c r="E46" s="400">
        <v>37161</v>
      </c>
      <c r="F46" s="474">
        <v>-5.4862709414976729E-3</v>
      </c>
      <c r="G46" s="475">
        <v>4.1537038594130937E-2</v>
      </c>
      <c r="H46" s="398">
        <v>35679</v>
      </c>
      <c r="I46" s="399">
        <v>37161</v>
      </c>
      <c r="J46" s="476">
        <v>4.1537038594130937E-2</v>
      </c>
    </row>
    <row r="47" spans="2:12" s="202" customFormat="1" ht="14.25" customHeight="1">
      <c r="B47" s="477" t="s">
        <v>80</v>
      </c>
      <c r="C47" s="398"/>
      <c r="D47" s="399"/>
      <c r="E47" s="400"/>
      <c r="F47" s="478"/>
      <c r="G47" s="478"/>
      <c r="H47" s="398"/>
      <c r="I47" s="400"/>
      <c r="J47" s="486"/>
    </row>
    <row r="48" spans="2:12" s="202" customFormat="1">
      <c r="B48" s="479" t="s">
        <v>81</v>
      </c>
      <c r="C48" s="405">
        <v>94382</v>
      </c>
      <c r="D48" s="406">
        <v>94382</v>
      </c>
      <c r="E48" s="407">
        <v>94382</v>
      </c>
      <c r="F48" s="480">
        <v>0</v>
      </c>
      <c r="G48" s="480">
        <v>0</v>
      </c>
      <c r="H48" s="405">
        <v>94382</v>
      </c>
      <c r="I48" s="407">
        <v>94382</v>
      </c>
      <c r="J48" s="445">
        <v>0</v>
      </c>
    </row>
    <row r="49" spans="2:10">
      <c r="B49" s="479" t="s">
        <v>589</v>
      </c>
      <c r="C49" s="405">
        <v>14849.223</v>
      </c>
      <c r="D49" s="406">
        <v>14828.880999999999</v>
      </c>
      <c r="E49" s="407">
        <v>14846.787</v>
      </c>
      <c r="F49" s="480">
        <v>1.2075085099139127E-3</v>
      </c>
      <c r="G49" s="480">
        <v>-1.6404898761368525E-4</v>
      </c>
      <c r="H49" s="405">
        <v>14849.223</v>
      </c>
      <c r="I49" s="407">
        <v>14846.787</v>
      </c>
      <c r="J49" s="69">
        <v>-1.6404898761368525E-4</v>
      </c>
    </row>
    <row r="50" spans="2:10" ht="15" thickBot="1">
      <c r="B50" s="482" t="s">
        <v>82</v>
      </c>
      <c r="C50" s="424">
        <v>79532.777000000002</v>
      </c>
      <c r="D50" s="425">
        <v>79553.119000000006</v>
      </c>
      <c r="E50" s="426">
        <v>79535.213000000003</v>
      </c>
      <c r="F50" s="483">
        <v>-2.2508231261175737E-4</v>
      </c>
      <c r="G50" s="483">
        <v>3.0628881473537817E-5</v>
      </c>
      <c r="H50" s="424">
        <v>79532.777000000002</v>
      </c>
      <c r="I50" s="426">
        <v>79535.213000000003</v>
      </c>
      <c r="J50" s="487">
        <v>3.0628881473537817E-5</v>
      </c>
    </row>
    <row r="51" spans="2:10">
      <c r="B51" s="4"/>
      <c r="C51" s="4"/>
      <c r="D51" s="4"/>
      <c r="E51" s="4"/>
      <c r="F51" s="4"/>
      <c r="G51" s="4"/>
    </row>
    <row r="52" spans="2:10">
      <c r="B52" s="1902" t="s">
        <v>593</v>
      </c>
      <c r="C52" s="1902"/>
      <c r="D52" s="1902"/>
      <c r="E52" s="1902"/>
      <c r="F52" s="1902"/>
      <c r="G52" s="1902"/>
    </row>
    <row r="53" spans="2:10">
      <c r="B53" s="1902" t="s">
        <v>594</v>
      </c>
      <c r="C53" s="1902"/>
      <c r="D53" s="1902"/>
      <c r="E53" s="1902"/>
      <c r="F53" s="1902"/>
      <c r="G53" s="1902"/>
    </row>
    <row r="54" spans="2:10">
      <c r="B54" s="1902" t="s">
        <v>595</v>
      </c>
      <c r="C54" s="1902"/>
      <c r="D54" s="1902"/>
      <c r="E54" s="1902"/>
      <c r="F54" s="1902"/>
      <c r="G54" s="1902"/>
    </row>
    <row r="55" spans="2:10">
      <c r="B55" s="1902" t="s">
        <v>596</v>
      </c>
      <c r="C55" s="1902"/>
      <c r="D55" s="1902"/>
      <c r="E55" s="1902"/>
      <c r="F55" s="1902"/>
      <c r="G55" s="1902"/>
    </row>
    <row r="56" spans="2:10">
      <c r="B56" s="1902" t="s">
        <v>597</v>
      </c>
      <c r="C56" s="1902"/>
      <c r="D56" s="1902"/>
      <c r="E56" s="1902"/>
      <c r="F56" s="1902"/>
      <c r="G56" s="1902"/>
    </row>
    <row r="57" spans="2:10">
      <c r="B57" s="1902" t="s">
        <v>598</v>
      </c>
      <c r="C57" s="1902"/>
      <c r="D57" s="1902"/>
      <c r="E57" s="1902"/>
      <c r="F57" s="1902"/>
      <c r="G57" s="1902"/>
    </row>
    <row r="58" spans="2:10">
      <c r="B58" s="1902" t="s">
        <v>599</v>
      </c>
      <c r="C58" s="1902"/>
      <c r="D58" s="1902"/>
      <c r="E58" s="1902"/>
      <c r="F58" s="1902"/>
      <c r="G58" s="1902"/>
      <c r="H58" s="280"/>
      <c r="I58" s="280"/>
      <c r="J58" s="280"/>
    </row>
    <row r="59" spans="2:10">
      <c r="B59" s="1902" t="s">
        <v>600</v>
      </c>
      <c r="C59" s="1902"/>
      <c r="D59" s="1902"/>
      <c r="E59" s="1902"/>
      <c r="F59" s="1902"/>
      <c r="G59" s="1902"/>
      <c r="H59" s="280"/>
      <c r="I59" s="280"/>
      <c r="J59" s="280"/>
    </row>
    <row r="60" spans="2:10">
      <c r="B60" s="1902" t="s">
        <v>601</v>
      </c>
      <c r="C60" s="1902"/>
      <c r="D60" s="1902"/>
      <c r="E60" s="1902"/>
      <c r="F60" s="1902"/>
      <c r="G60" s="1902"/>
    </row>
    <row r="61" spans="2:10" ht="14.4" customHeight="1">
      <c r="B61" s="1902" t="s">
        <v>602</v>
      </c>
      <c r="C61" s="1906"/>
      <c r="D61" s="1906"/>
      <c r="E61" s="1906"/>
      <c r="F61" s="1906"/>
      <c r="G61" s="1906"/>
    </row>
    <row r="62" spans="2:10">
      <c r="B62" s="1902" t="s">
        <v>603</v>
      </c>
      <c r="C62" s="1902"/>
      <c r="D62" s="1902"/>
      <c r="E62" s="1902"/>
      <c r="F62" s="1902"/>
      <c r="G62" s="1902"/>
    </row>
    <row r="63" spans="2:10">
      <c r="B63" s="60"/>
      <c r="C63" s="274"/>
      <c r="D63" s="274"/>
      <c r="E63" s="274"/>
      <c r="F63" s="274"/>
      <c r="G63" s="274"/>
    </row>
    <row r="64" spans="2:10">
      <c r="B64" s="60"/>
      <c r="C64" s="59"/>
      <c r="D64" s="59"/>
      <c r="E64" s="59"/>
      <c r="F64" s="61"/>
      <c r="G64" s="61"/>
    </row>
    <row r="65" spans="2:7">
      <c r="B65" s="34"/>
      <c r="C65" s="43"/>
      <c r="D65" s="43"/>
      <c r="E65" s="43"/>
      <c r="F65" s="43"/>
      <c r="G65" s="43"/>
    </row>
    <row r="66" spans="2:7">
      <c r="B66" s="1905"/>
      <c r="C66" s="1905"/>
      <c r="D66" s="1905"/>
      <c r="E66" s="1905"/>
      <c r="F66" s="1905"/>
      <c r="G66" s="1905"/>
    </row>
    <row r="67" spans="2:7">
      <c r="B67" s="1905"/>
      <c r="C67" s="1905"/>
      <c r="D67" s="1905"/>
      <c r="E67" s="1905"/>
      <c r="F67" s="1905"/>
      <c r="G67" s="1905"/>
    </row>
    <row r="68" spans="2:7">
      <c r="B68" s="34"/>
      <c r="C68" s="43"/>
      <c r="D68" s="43"/>
      <c r="E68" s="43"/>
      <c r="F68" s="43"/>
      <c r="G68" s="43"/>
    </row>
  </sheetData>
  <mergeCells count="17">
    <mergeCell ref="B61:G61"/>
    <mergeCell ref="B62:G62"/>
    <mergeCell ref="B52:G52"/>
    <mergeCell ref="H4:I5"/>
    <mergeCell ref="J4:J5"/>
    <mergeCell ref="B67:G67"/>
    <mergeCell ref="B66:G66"/>
    <mergeCell ref="C4:E5"/>
    <mergeCell ref="F4:G5"/>
    <mergeCell ref="B53:G53"/>
    <mergeCell ref="B54:G54"/>
    <mergeCell ref="B55:G55"/>
    <mergeCell ref="B56:G56"/>
    <mergeCell ref="B57:G57"/>
    <mergeCell ref="B58:G58"/>
    <mergeCell ref="B59:G59"/>
    <mergeCell ref="B60:G60"/>
  </mergeCells>
  <hyperlinks>
    <hyperlink ref="A1" location="Índice!A1" display="Volver al índice" xr:uid="{07FD79FB-10A4-4441-B02B-BB5841D0846D}"/>
  </hyperlinks>
  <pageMargins left="0.7" right="0.7" top="0.75" bottom="0.75" header="0.3" footer="0.3"/>
  <pageSetup orientation="portrait" r:id="rId1"/>
  <ignoredErrors>
    <ignoredError sqref="B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pageSetUpPr autoPageBreaks="0"/>
  </sheetPr>
  <dimension ref="B1:K42"/>
  <sheetViews>
    <sheetView showGridLines="0" zoomScale="87" zoomScaleNormal="87" workbookViewId="0">
      <pane xSplit="2" topLeftCell="C1" activePane="topRight" state="frozen"/>
      <selection activeCell="I30" sqref="I30"/>
      <selection pane="topRight" activeCell="J26" sqref="J26"/>
    </sheetView>
  </sheetViews>
  <sheetFormatPr baseColWidth="10" defaultColWidth="11.453125" defaultRowHeight="14.5"/>
  <cols>
    <col min="2" max="2" width="38.90625" style="35" customWidth="1"/>
    <col min="3" max="5" width="11.453125" style="35" bestFit="1" customWidth="1"/>
    <col min="6" max="6" width="11.453125" style="35"/>
    <col min="7" max="7" width="8.453125" style="35" bestFit="1" customWidth="1"/>
    <col min="8" max="8" width="13.90625" customWidth="1"/>
    <col min="9" max="9" width="12.90625" customWidth="1"/>
    <col min="10" max="10" width="14.81640625" customWidth="1"/>
  </cols>
  <sheetData>
    <row r="1" spans="2:11">
      <c r="B1" s="1420" t="s">
        <v>54</v>
      </c>
    </row>
    <row r="3" spans="2:11" ht="15" thickBot="1"/>
    <row r="4" spans="2:11">
      <c r="B4" s="494" t="s">
        <v>83</v>
      </c>
      <c r="C4" s="1909" t="s">
        <v>50</v>
      </c>
      <c r="D4" s="1910"/>
      <c r="E4" s="1911"/>
      <c r="F4" s="1909" t="s">
        <v>51</v>
      </c>
      <c r="G4" s="1911"/>
      <c r="H4" s="1903" t="s">
        <v>52</v>
      </c>
      <c r="I4" s="1907"/>
      <c r="J4" s="1907" t="s">
        <v>51</v>
      </c>
    </row>
    <row r="5" spans="2:11">
      <c r="B5" s="495" t="s">
        <v>53</v>
      </c>
      <c r="C5" s="1912"/>
      <c r="D5" s="1913"/>
      <c r="E5" s="1908"/>
      <c r="F5" s="1912"/>
      <c r="G5" s="1908"/>
      <c r="H5" s="1912"/>
      <c r="I5" s="1908"/>
      <c r="J5" s="1908"/>
    </row>
    <row r="6" spans="2:11" ht="15" thickBot="1">
      <c r="B6" s="496"/>
      <c r="C6" s="514" t="s">
        <v>789</v>
      </c>
      <c r="D6" s="515" t="s">
        <v>636</v>
      </c>
      <c r="E6" s="391" t="s">
        <v>790</v>
      </c>
      <c r="F6" s="499" t="s">
        <v>55</v>
      </c>
      <c r="G6" s="498" t="s">
        <v>56</v>
      </c>
      <c r="H6" s="500" t="s">
        <v>794</v>
      </c>
      <c r="I6" s="395" t="s">
        <v>795</v>
      </c>
      <c r="J6" s="393" t="s">
        <v>797</v>
      </c>
    </row>
    <row r="7" spans="2:11">
      <c r="B7" s="501" t="s">
        <v>84</v>
      </c>
      <c r="C7" s="398"/>
      <c r="D7" s="399"/>
      <c r="E7" s="400"/>
      <c r="F7" s="511"/>
      <c r="G7" s="502"/>
      <c r="H7" s="74"/>
      <c r="I7" s="74"/>
      <c r="J7" s="503"/>
    </row>
    <row r="8" spans="2:11">
      <c r="B8" s="84" t="s">
        <v>85</v>
      </c>
      <c r="C8" s="405">
        <v>1123104.4206252003</v>
      </c>
      <c r="D8" s="406">
        <v>1163318.0231243998</v>
      </c>
      <c r="E8" s="407">
        <v>1022936.9344271999</v>
      </c>
      <c r="F8" s="512">
        <f>+E8/D8-1</f>
        <v>-0.1206730110827039</v>
      </c>
      <c r="G8" s="504">
        <f>+E8/C8-1</f>
        <v>-8.9188043745959122E-2</v>
      </c>
      <c r="H8" s="405">
        <v>3167376.3525144001</v>
      </c>
      <c r="I8" s="406">
        <v>3399107.9210867998</v>
      </c>
      <c r="J8" s="505">
        <v>7.3161993644500489E-2</v>
      </c>
      <c r="K8" s="277"/>
    </row>
    <row r="9" spans="2:11">
      <c r="B9" s="84" t="s">
        <v>86</v>
      </c>
      <c r="C9" s="405">
        <v>13921</v>
      </c>
      <c r="D9" s="406">
        <v>21602</v>
      </c>
      <c r="E9" s="407">
        <v>21059</v>
      </c>
      <c r="F9" s="512">
        <f t="shared" ref="F9:F14" si="0">+E9/D9-1</f>
        <v>-2.5136561429497273E-2</v>
      </c>
      <c r="G9" s="504">
        <f t="shared" ref="G9:G15" si="1">+E9/C9-1</f>
        <v>0.51275052079591976</v>
      </c>
      <c r="H9" s="405">
        <v>51254</v>
      </c>
      <c r="I9" s="406">
        <v>63399</v>
      </c>
      <c r="J9" s="505">
        <v>0.23695711554220159</v>
      </c>
    </row>
    <row r="10" spans="2:11" s="516" customFormat="1">
      <c r="B10" s="501" t="s">
        <v>87</v>
      </c>
      <c r="C10" s="517"/>
      <c r="D10" s="518"/>
      <c r="E10" s="519"/>
      <c r="F10" s="520"/>
      <c r="G10" s="521"/>
      <c r="H10" s="517"/>
      <c r="I10" s="518"/>
      <c r="J10" s="522"/>
    </row>
    <row r="11" spans="2:11" ht="15">
      <c r="B11" s="84" t="s">
        <v>732</v>
      </c>
      <c r="C11" s="405">
        <v>143769.67430229892</v>
      </c>
      <c r="D11" s="406">
        <v>64882.746386349208</v>
      </c>
      <c r="E11" s="407">
        <v>59035.985052359625</v>
      </c>
      <c r="F11" s="512">
        <f t="shared" si="0"/>
        <v>-9.0112728878253723E-2</v>
      </c>
      <c r="G11" s="504">
        <f t="shared" si="1"/>
        <v>-0.58937108720002418</v>
      </c>
      <c r="H11" s="405">
        <v>369547.45358257886</v>
      </c>
      <c r="I11" s="406">
        <v>146546.14328582282</v>
      </c>
      <c r="J11" s="505">
        <v>-0.60344431583784219</v>
      </c>
    </row>
    <row r="12" spans="2:11">
      <c r="B12" s="84" t="s">
        <v>88</v>
      </c>
      <c r="C12" s="405">
        <v>5227.2813720000013</v>
      </c>
      <c r="D12" s="406">
        <v>-8551.8935247999998</v>
      </c>
      <c r="E12" s="407">
        <v>-12272.738769199999</v>
      </c>
      <c r="F12" s="512">
        <f t="shared" si="0"/>
        <v>0.43509022108492834</v>
      </c>
      <c r="G12" s="504">
        <f t="shared" si="1"/>
        <v>-3.3478244035109874</v>
      </c>
      <c r="H12" s="405">
        <v>18574.478536000002</v>
      </c>
      <c r="I12" s="406">
        <v>-24499</v>
      </c>
      <c r="J12" s="505">
        <v>-2.3189603117265136</v>
      </c>
    </row>
    <row r="13" spans="2:11" s="516" customFormat="1">
      <c r="B13" s="501" t="s">
        <v>89</v>
      </c>
      <c r="C13" s="517"/>
      <c r="D13" s="518"/>
      <c r="E13" s="519"/>
      <c r="F13" s="520"/>
      <c r="G13" s="521"/>
      <c r="H13" s="517"/>
      <c r="I13" s="518"/>
      <c r="J13" s="522"/>
    </row>
    <row r="14" spans="2:11" ht="15">
      <c r="B14" s="84" t="s">
        <v>733</v>
      </c>
      <c r="C14" s="405">
        <v>177852</v>
      </c>
      <c r="D14" s="406">
        <v>204340</v>
      </c>
      <c r="E14" s="407">
        <v>243531</v>
      </c>
      <c r="F14" s="513">
        <f t="shared" si="0"/>
        <v>0.19179308994812572</v>
      </c>
      <c r="G14" s="504">
        <f t="shared" si="1"/>
        <v>0.36929019634302684</v>
      </c>
      <c r="H14" s="405">
        <v>404789</v>
      </c>
      <c r="I14" s="406">
        <v>666775</v>
      </c>
      <c r="J14" s="505">
        <v>0.64721620399763824</v>
      </c>
    </row>
    <row r="15" spans="2:11">
      <c r="B15" s="84" t="s">
        <v>90</v>
      </c>
      <c r="C15" s="405">
        <v>30730</v>
      </c>
      <c r="D15" s="406">
        <v>37413</v>
      </c>
      <c r="E15" s="407">
        <v>31998</v>
      </c>
      <c r="F15" s="513">
        <f>+E15/D15-1</f>
        <v>-0.14473578702590006</v>
      </c>
      <c r="G15" s="504">
        <f t="shared" si="1"/>
        <v>4.1262609827530161E-2</v>
      </c>
      <c r="H15" s="405">
        <v>69257</v>
      </c>
      <c r="I15" s="406">
        <v>109169</v>
      </c>
      <c r="J15" s="505">
        <v>0.5762883174263973</v>
      </c>
    </row>
    <row r="16" spans="2:11">
      <c r="B16" s="501" t="s">
        <v>91</v>
      </c>
      <c r="C16" s="405"/>
      <c r="D16" s="406"/>
      <c r="E16" s="407"/>
      <c r="F16" s="512"/>
      <c r="G16" s="506"/>
      <c r="H16" s="405"/>
      <c r="I16" s="406"/>
      <c r="J16" s="505"/>
    </row>
    <row r="17" spans="2:10">
      <c r="B17" s="84" t="s">
        <v>92</v>
      </c>
      <c r="C17" s="405">
        <v>18755</v>
      </c>
      <c r="D17" s="406">
        <v>8463</v>
      </c>
      <c r="E17" s="407">
        <v>-952</v>
      </c>
      <c r="F17" s="512">
        <v>-1.11248966087676</v>
      </c>
      <c r="G17" s="504">
        <v>-1.0507597973873635</v>
      </c>
      <c r="H17" s="405">
        <v>35562</v>
      </c>
      <c r="I17" s="406">
        <v>18944</v>
      </c>
      <c r="J17" s="505">
        <v>-0.46729655249985941</v>
      </c>
    </row>
    <row r="18" spans="2:10">
      <c r="B18" s="84" t="s">
        <v>93</v>
      </c>
      <c r="C18" s="405">
        <v>9475</v>
      </c>
      <c r="D18" s="406">
        <v>45137</v>
      </c>
      <c r="E18" s="407">
        <v>26871</v>
      </c>
      <c r="F18" s="513">
        <v>-0.40467908810953318</v>
      </c>
      <c r="G18" s="506">
        <v>1.8359894459102903</v>
      </c>
      <c r="H18" s="405">
        <v>31955</v>
      </c>
      <c r="I18" s="406">
        <v>104857</v>
      </c>
      <c r="J18" s="505">
        <v>2.281395712721014</v>
      </c>
    </row>
    <row r="19" spans="2:10" ht="15.5" thickBot="1">
      <c r="B19" s="507" t="s">
        <v>734</v>
      </c>
      <c r="C19" s="424">
        <v>-199925.37629949918</v>
      </c>
      <c r="D19" s="425">
        <v>-135336.87598594901</v>
      </c>
      <c r="E19" s="426">
        <v>-154034.18071035953</v>
      </c>
      <c r="F19" s="513">
        <v>0.13815380758716289</v>
      </c>
      <c r="G19" s="504">
        <v>-0.22954162417277194</v>
      </c>
      <c r="H19" s="424">
        <v>-510652.28463297902</v>
      </c>
      <c r="I19" s="425">
        <v>-460586.06437262264</v>
      </c>
      <c r="J19" s="505">
        <v>-9.8043662521436592E-2</v>
      </c>
    </row>
    <row r="20" spans="2:10" ht="15" thickBot="1">
      <c r="B20" s="507" t="s">
        <v>94</v>
      </c>
      <c r="C20" s="618">
        <v>1322909</v>
      </c>
      <c r="D20" s="619">
        <v>1401267</v>
      </c>
      <c r="E20" s="620">
        <v>1238173</v>
      </c>
      <c r="F20" s="508">
        <v>-0.1163903809909175</v>
      </c>
      <c r="G20" s="509">
        <v>-6.405278065233512E-2</v>
      </c>
      <c r="H20" s="618">
        <v>3637663</v>
      </c>
      <c r="I20" s="619">
        <v>4023713</v>
      </c>
      <c r="J20" s="510">
        <v>0.10612582858829969</v>
      </c>
    </row>
    <row r="21" spans="2:10" ht="15.5">
      <c r="B21" s="248"/>
      <c r="C21" s="248"/>
      <c r="D21" s="248"/>
      <c r="E21" s="248"/>
      <c r="F21" s="248"/>
      <c r="G21" s="248"/>
      <c r="H21" s="248"/>
      <c r="I21" s="248"/>
      <c r="J21" s="248"/>
    </row>
    <row r="22" spans="2:10" ht="15.5">
      <c r="B22" s="491" t="s">
        <v>95</v>
      </c>
      <c r="C22" s="491"/>
      <c r="D22" s="491"/>
      <c r="E22" s="491"/>
      <c r="F22" s="492"/>
      <c r="G22" s="492"/>
      <c r="H22" s="248"/>
      <c r="I22" s="248"/>
      <c r="J22" s="248"/>
    </row>
    <row r="23" spans="2:10" ht="15.5">
      <c r="B23" s="491" t="s">
        <v>96</v>
      </c>
      <c r="C23" s="491"/>
      <c r="D23" s="491"/>
      <c r="E23" s="491"/>
      <c r="F23" s="492"/>
      <c r="G23" s="492"/>
      <c r="H23" s="248"/>
      <c r="I23" s="248"/>
      <c r="J23" s="248"/>
    </row>
    <row r="24" spans="2:10" ht="15.5">
      <c r="B24" s="491" t="s">
        <v>525</v>
      </c>
      <c r="C24" s="491"/>
      <c r="D24" s="491"/>
      <c r="E24" s="491"/>
      <c r="F24" s="492"/>
      <c r="G24" s="492"/>
      <c r="H24" s="248"/>
      <c r="I24" s="248"/>
      <c r="J24" s="248"/>
    </row>
    <row r="25" spans="2:10" ht="26.4" customHeight="1">
      <c r="B25" s="1915" t="s">
        <v>524</v>
      </c>
      <c r="C25" s="1915"/>
      <c r="D25" s="1915"/>
      <c r="E25" s="1915"/>
      <c r="F25" s="1915"/>
      <c r="G25" s="1915"/>
      <c r="H25" s="1915"/>
      <c r="I25" s="248"/>
      <c r="J25" s="248"/>
    </row>
    <row r="26" spans="2:10" ht="15.5">
      <c r="B26" s="1914" t="s">
        <v>97</v>
      </c>
      <c r="C26" s="1914"/>
      <c r="D26" s="1914"/>
      <c r="E26" s="1914"/>
      <c r="F26" s="493"/>
      <c r="G26" s="493"/>
      <c r="H26" s="248"/>
      <c r="I26" s="248"/>
      <c r="J26" s="248"/>
    </row>
    <row r="27" spans="2:10" ht="15.5">
      <c r="B27" s="493"/>
      <c r="C27" s="493"/>
      <c r="D27" s="493"/>
      <c r="E27" s="493"/>
      <c r="F27" s="493"/>
      <c r="G27" s="493"/>
      <c r="H27" s="248"/>
      <c r="I27" s="248"/>
      <c r="J27" s="248"/>
    </row>
    <row r="28" spans="2:10" ht="15.5">
      <c r="B28" s="248"/>
      <c r="C28" s="248"/>
      <c r="D28" s="248"/>
      <c r="E28" s="248"/>
      <c r="F28" s="248"/>
      <c r="G28" s="248"/>
      <c r="H28" s="248"/>
      <c r="I28" s="248"/>
      <c r="J28" s="248"/>
    </row>
    <row r="29" spans="2:10" ht="15.5">
      <c r="B29" s="248"/>
      <c r="C29" s="275"/>
      <c r="D29" s="275"/>
      <c r="E29" s="275"/>
      <c r="F29" s="276"/>
      <c r="G29" s="276"/>
      <c r="H29" s="248"/>
      <c r="I29" s="248"/>
      <c r="J29" s="248"/>
    </row>
    <row r="30" spans="2:10">
      <c r="C30" s="37"/>
      <c r="D30" s="37"/>
      <c r="E30" s="37"/>
      <c r="F30" s="38"/>
      <c r="G30" s="38"/>
    </row>
    <row r="31" spans="2:10" ht="15.75" customHeight="1">
      <c r="C31" s="37"/>
      <c r="D31" s="37"/>
      <c r="E31" s="37"/>
      <c r="F31" s="39"/>
      <c r="G31" s="38"/>
    </row>
    <row r="32" spans="2:10">
      <c r="C32" s="40"/>
      <c r="D32" s="40"/>
      <c r="E32" s="40"/>
      <c r="F32" s="39"/>
      <c r="G32" s="39"/>
    </row>
    <row r="33" spans="3:7">
      <c r="C33" s="37"/>
      <c r="D33" s="37"/>
      <c r="E33" s="37"/>
      <c r="F33" s="38"/>
      <c r="G33" s="38"/>
    </row>
    <row r="34" spans="3:7">
      <c r="C34" s="37"/>
      <c r="D34" s="37"/>
      <c r="E34" s="37"/>
      <c r="F34" s="39"/>
      <c r="G34" s="39"/>
    </row>
    <row r="35" spans="3:7">
      <c r="C35" s="40"/>
      <c r="D35" s="40"/>
      <c r="E35" s="40"/>
      <c r="F35" s="39"/>
      <c r="G35" s="39"/>
    </row>
    <row r="36" spans="3:7">
      <c r="C36" s="37"/>
      <c r="D36" s="37"/>
      <c r="E36" s="37"/>
      <c r="F36" s="39"/>
      <c r="G36" s="39"/>
    </row>
    <row r="37" spans="3:7">
      <c r="C37" s="37"/>
      <c r="D37" s="37"/>
      <c r="E37" s="37"/>
      <c r="F37" s="38"/>
      <c r="G37" s="39"/>
    </row>
    <row r="38" spans="3:7">
      <c r="C38" s="40"/>
      <c r="D38" s="40"/>
      <c r="E38" s="40"/>
      <c r="F38" s="39"/>
      <c r="G38" s="39"/>
    </row>
    <row r="39" spans="3:7">
      <c r="C39" s="40"/>
      <c r="D39" s="37"/>
      <c r="E39" s="37"/>
      <c r="F39" s="38"/>
      <c r="G39" s="38"/>
    </row>
    <row r="40" spans="3:7">
      <c r="C40" s="40"/>
      <c r="D40" s="37"/>
      <c r="E40" s="37"/>
      <c r="F40" s="38"/>
      <c r="G40" s="39"/>
    </row>
    <row r="41" spans="3:7">
      <c r="C41" s="37"/>
      <c r="D41" s="37"/>
      <c r="E41" s="37"/>
      <c r="F41" s="38"/>
      <c r="G41" s="38"/>
    </row>
    <row r="42" spans="3:7">
      <c r="C42" s="41"/>
      <c r="D42" s="41"/>
      <c r="E42" s="41"/>
      <c r="F42" s="42"/>
      <c r="G42" s="42"/>
    </row>
  </sheetData>
  <mergeCells count="6">
    <mergeCell ref="J4:J5"/>
    <mergeCell ref="C4:E5"/>
    <mergeCell ref="F4:G5"/>
    <mergeCell ref="H4:I5"/>
    <mergeCell ref="B26:E26"/>
    <mergeCell ref="B25:H25"/>
  </mergeCells>
  <hyperlinks>
    <hyperlink ref="B1" location="Índice!A1" display="Volver al índice" xr:uid="{A1B9CF9C-26A3-42BB-9B41-F450EF3A2D0A}"/>
  </hyperlinks>
  <pageMargins left="0.7" right="0.7" top="0.75" bottom="0.75" header="0.3" footer="0.3"/>
  <pageSetup paperSize="9" orientation="portrait" r:id="rId1"/>
  <ignoredErrors>
    <ignoredError sqref="B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A1:G27"/>
  <sheetViews>
    <sheetView showGridLines="0" zoomScale="97" zoomScaleNormal="126" workbookViewId="0">
      <pane xSplit="2" topLeftCell="C1" activePane="topRight" state="frozen"/>
      <selection activeCell="I30" sqref="I30"/>
      <selection pane="topRight" activeCell="P22" sqref="P22"/>
    </sheetView>
  </sheetViews>
  <sheetFormatPr baseColWidth="10" defaultColWidth="11.453125" defaultRowHeight="14.5"/>
  <cols>
    <col min="2" max="2" width="43.453125" bestFit="1" customWidth="1"/>
  </cols>
  <sheetData>
    <row r="1" spans="1:7">
      <c r="A1" s="385" t="s">
        <v>54</v>
      </c>
    </row>
    <row r="2" spans="1:7" ht="15" thickBot="1"/>
    <row r="3" spans="1:7">
      <c r="B3" s="558" t="s">
        <v>36</v>
      </c>
      <c r="C3" s="1903" t="s">
        <v>50</v>
      </c>
      <c r="D3" s="1921"/>
      <c r="E3" s="1907"/>
      <c r="F3" s="1916" t="s">
        <v>52</v>
      </c>
      <c r="G3" s="1917"/>
    </row>
    <row r="4" spans="1:7">
      <c r="B4" s="559"/>
      <c r="C4" s="1912"/>
      <c r="D4" s="1913"/>
      <c r="E4" s="1908"/>
      <c r="F4" s="1918"/>
      <c r="G4" s="1919"/>
    </row>
    <row r="5" spans="1:7" ht="15" thickBot="1">
      <c r="B5" s="388"/>
      <c r="C5" s="392" t="s">
        <v>790</v>
      </c>
      <c r="D5" s="527" t="s">
        <v>636</v>
      </c>
      <c r="E5" s="393" t="s">
        <v>790</v>
      </c>
      <c r="F5" s="523" t="s">
        <v>794</v>
      </c>
      <c r="G5" s="524" t="s">
        <v>795</v>
      </c>
    </row>
    <row r="6" spans="1:7">
      <c r="B6" s="528" t="s">
        <v>84</v>
      </c>
      <c r="C6" s="529"/>
      <c r="D6" s="530"/>
      <c r="E6" s="531"/>
      <c r="F6" s="525"/>
      <c r="G6" s="526"/>
    </row>
    <row r="7" spans="1:7">
      <c r="B7" s="532" t="s">
        <v>85</v>
      </c>
      <c r="C7" s="533">
        <v>0.24266510970374608</v>
      </c>
      <c r="D7" s="480">
        <v>0.24119583370168443</v>
      </c>
      <c r="E7" s="481">
        <v>0.20024573344622382</v>
      </c>
      <c r="F7" s="533">
        <v>0.22900432037757124</v>
      </c>
      <c r="G7" s="481">
        <v>0.22192399449164096</v>
      </c>
    </row>
    <row r="8" spans="1:7">
      <c r="B8" s="532" t="s">
        <v>86</v>
      </c>
      <c r="C8" s="534">
        <v>6.5806212969676134E-2</v>
      </c>
      <c r="D8" s="535">
        <v>0.10134219057135753</v>
      </c>
      <c r="E8" s="536">
        <v>9.6554467202991226E-2</v>
      </c>
      <c r="F8" s="534">
        <v>8.0103462153091151E-2</v>
      </c>
      <c r="G8" s="536">
        <v>9.663505781618853E-2</v>
      </c>
    </row>
    <row r="9" spans="1:7">
      <c r="B9" s="537" t="s">
        <v>87</v>
      </c>
      <c r="C9" s="538"/>
      <c r="D9" s="539"/>
      <c r="E9" s="540"/>
      <c r="F9" s="538"/>
      <c r="G9" s="540"/>
    </row>
    <row r="10" spans="1:7">
      <c r="B10" s="541" t="s">
        <v>98</v>
      </c>
      <c r="C10" s="534">
        <v>0.22118156244547271</v>
      </c>
      <c r="D10" s="535">
        <v>9.3470485864481645E-2</v>
      </c>
      <c r="E10" s="536">
        <v>8.3150393455643554E-2</v>
      </c>
      <c r="F10" s="534">
        <v>0.19785828447989523</v>
      </c>
      <c r="G10" s="536">
        <v>6.9967682782983778E-2</v>
      </c>
    </row>
    <row r="11" spans="1:7">
      <c r="B11" s="542" t="s">
        <v>88</v>
      </c>
      <c r="C11" s="534">
        <v>6.877814369233394E-2</v>
      </c>
      <c r="D11" s="535">
        <v>-0.10775587133974054</v>
      </c>
      <c r="E11" s="536">
        <v>-0.15049333844231264</v>
      </c>
      <c r="F11" s="534">
        <v>8.0516113594875066E-2</v>
      </c>
      <c r="G11" s="536">
        <v>-0.10327318913004857</v>
      </c>
    </row>
    <row r="12" spans="1:7">
      <c r="B12" s="543" t="s">
        <v>89</v>
      </c>
      <c r="C12" s="534"/>
      <c r="D12" s="535"/>
      <c r="E12" s="536"/>
      <c r="F12" s="534"/>
      <c r="G12" s="536"/>
    </row>
    <row r="13" spans="1:7">
      <c r="B13" s="532" t="s">
        <v>99</v>
      </c>
      <c r="C13" s="534">
        <v>0.32621990518883515</v>
      </c>
      <c r="D13" s="535">
        <v>0.32083848385183444</v>
      </c>
      <c r="E13" s="536">
        <v>0.34675456729991871</v>
      </c>
      <c r="F13" s="534">
        <v>0.23734244249851322</v>
      </c>
      <c r="G13" s="536">
        <v>0.33428324936019915</v>
      </c>
    </row>
    <row r="14" spans="1:7">
      <c r="B14" s="532" t="s">
        <v>100</v>
      </c>
      <c r="C14" s="534">
        <v>0.27873173884205693</v>
      </c>
      <c r="D14" s="535">
        <v>0.36598903148099465</v>
      </c>
      <c r="E14" s="536">
        <v>0.28850744418271779</v>
      </c>
      <c r="F14" s="534">
        <v>0.17913084411889466</v>
      </c>
      <c r="G14" s="536">
        <v>0.30439918287993345</v>
      </c>
    </row>
    <row r="15" spans="1:7">
      <c r="B15" s="544" t="s">
        <v>91</v>
      </c>
      <c r="C15" s="534"/>
      <c r="D15" s="535"/>
      <c r="E15" s="536"/>
      <c r="F15" s="534"/>
      <c r="G15" s="536"/>
    </row>
    <row r="16" spans="1:7">
      <c r="B16" s="532" t="s">
        <v>101</v>
      </c>
      <c r="C16" s="545">
        <v>0.13708730590186252</v>
      </c>
      <c r="D16" s="546">
        <v>5.0954301884520443E-2</v>
      </c>
      <c r="E16" s="547">
        <v>-5.4072705637448759E-3</v>
      </c>
      <c r="F16" s="545">
        <v>8.2825239199451506E-2</v>
      </c>
      <c r="G16" s="547">
        <v>3.8980356268809926E-2</v>
      </c>
    </row>
    <row r="17" spans="2:7" ht="15" thickBot="1">
      <c r="B17" s="548" t="s">
        <v>102</v>
      </c>
      <c r="C17" s="549">
        <v>5.3730551914842037E-2</v>
      </c>
      <c r="D17" s="550">
        <v>0.22815419881669366</v>
      </c>
      <c r="E17" s="551">
        <v>0.1378495728271513</v>
      </c>
      <c r="F17" s="552">
        <v>5.2828409136231547E-2</v>
      </c>
      <c r="G17" s="553">
        <v>0.18531304392584702</v>
      </c>
    </row>
    <row r="18" spans="2:7" ht="15" thickBot="1">
      <c r="B18" s="554" t="s">
        <v>103</v>
      </c>
      <c r="C18" s="555">
        <v>0.1979644472996383</v>
      </c>
      <c r="D18" s="556">
        <v>0.18563843628822088</v>
      </c>
      <c r="E18" s="557">
        <v>0.16160280536162475</v>
      </c>
      <c r="F18" s="555">
        <v>0.18034092177645966</v>
      </c>
      <c r="G18" s="557">
        <v>0.1780727044401457</v>
      </c>
    </row>
    <row r="19" spans="2:7">
      <c r="B19" s="35"/>
      <c r="C19" s="35"/>
      <c r="D19" s="35"/>
      <c r="E19" s="35"/>
    </row>
    <row r="20" spans="2:7">
      <c r="B20" s="35"/>
      <c r="C20" s="35"/>
      <c r="D20" s="35"/>
      <c r="E20" s="35"/>
    </row>
    <row r="21" spans="2:7" ht="87" customHeight="1">
      <c r="B21" s="1922"/>
      <c r="C21" s="1923"/>
      <c r="D21" s="1923"/>
      <c r="E21" s="1923"/>
    </row>
    <row r="22" spans="2:7" ht="37.5" customHeight="1">
      <c r="B22" s="1922"/>
      <c r="C22" s="1923"/>
      <c r="D22" s="1923"/>
      <c r="E22" s="1923"/>
    </row>
    <row r="23" spans="2:7">
      <c r="B23" s="1922"/>
      <c r="C23" s="1923"/>
      <c r="D23" s="1923"/>
      <c r="E23" s="1923"/>
    </row>
    <row r="24" spans="2:7">
      <c r="B24" s="1920"/>
      <c r="C24" s="1920"/>
      <c r="D24" s="1920"/>
      <c r="E24" s="1920"/>
    </row>
    <row r="25" spans="2:7">
      <c r="B25" s="1920"/>
      <c r="C25" s="1920"/>
      <c r="D25" s="1920"/>
      <c r="E25" s="1920"/>
    </row>
    <row r="26" spans="2:7">
      <c r="B26" s="1920"/>
      <c r="C26" s="1920"/>
      <c r="D26" s="1920"/>
      <c r="E26" s="1920"/>
    </row>
    <row r="27" spans="2:7">
      <c r="B27" s="1920"/>
      <c r="C27" s="1920"/>
      <c r="D27" s="1920"/>
      <c r="E27" s="1920"/>
    </row>
  </sheetData>
  <mergeCells count="6">
    <mergeCell ref="F3:G4"/>
    <mergeCell ref="B24:E27"/>
    <mergeCell ref="C3:E4"/>
    <mergeCell ref="B21:E21"/>
    <mergeCell ref="B22:E22"/>
    <mergeCell ref="B23:E23"/>
  </mergeCells>
  <hyperlinks>
    <hyperlink ref="A1" location="Índice!A1" display="Volver al índice" xr:uid="{6124D7FE-D894-4F68-B3AC-0CBA6F8E5346}"/>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dimension ref="A1:T105"/>
  <sheetViews>
    <sheetView showGridLines="0" topLeftCell="A28" zoomScale="93" zoomScaleNormal="80" workbookViewId="0">
      <pane xSplit="2" topLeftCell="C1" activePane="topRight" state="frozen"/>
      <selection activeCell="N35" sqref="N35"/>
      <selection pane="topRight" activeCell="N36" sqref="N35:N36"/>
    </sheetView>
  </sheetViews>
  <sheetFormatPr baseColWidth="10" defaultColWidth="11.453125" defaultRowHeight="14"/>
  <cols>
    <col min="1" max="1" width="11.453125" style="46"/>
    <col min="2" max="2" width="30.36328125" style="46" customWidth="1"/>
    <col min="3" max="5" width="7.453125" style="46" bestFit="1" customWidth="1"/>
    <col min="6" max="6" width="9.36328125" style="46" customWidth="1"/>
    <col min="7" max="7" width="6.54296875" style="46" bestFit="1" customWidth="1"/>
    <col min="8" max="8" width="8.1796875" style="46" customWidth="1"/>
    <col min="9" max="9" width="11.453125" style="46"/>
    <col min="10" max="10" width="10.453125" style="46" customWidth="1"/>
    <col min="11" max="11" width="8.90625" style="46" bestFit="1" customWidth="1"/>
    <col min="12" max="16384" width="11.453125" style="46"/>
  </cols>
  <sheetData>
    <row r="1" spans="1:20">
      <c r="A1" s="1252" t="s">
        <v>54</v>
      </c>
      <c r="B1" s="74"/>
      <c r="C1" s="74"/>
      <c r="D1" s="74"/>
      <c r="E1" s="74"/>
      <c r="F1" s="74"/>
      <c r="G1" s="74"/>
      <c r="H1" s="74"/>
      <c r="I1" s="74"/>
      <c r="J1" s="74"/>
      <c r="K1" s="74"/>
      <c r="L1" s="74"/>
      <c r="M1" s="74"/>
      <c r="N1" s="74"/>
      <c r="O1" s="74"/>
      <c r="P1" s="74"/>
      <c r="Q1" s="74"/>
      <c r="R1" s="74"/>
      <c r="S1" s="74"/>
      <c r="T1" s="74"/>
    </row>
    <row r="2" spans="1:20">
      <c r="A2" s="1252"/>
      <c r="B2" s="74"/>
      <c r="C2" s="74"/>
      <c r="D2" s="74"/>
      <c r="E2" s="74"/>
      <c r="F2" s="74"/>
      <c r="G2" s="74"/>
      <c r="H2" s="74"/>
      <c r="I2" s="74"/>
      <c r="J2" s="74"/>
      <c r="K2" s="74"/>
      <c r="L2" s="74"/>
      <c r="M2" s="74"/>
      <c r="N2" s="74"/>
      <c r="O2" s="74"/>
      <c r="P2" s="74"/>
      <c r="Q2" s="74"/>
      <c r="R2" s="74"/>
      <c r="S2" s="74"/>
      <c r="T2" s="74"/>
    </row>
    <row r="3" spans="1:20" ht="14.5" thickBot="1">
      <c r="A3" s="74"/>
      <c r="B3" s="74"/>
      <c r="C3" s="74"/>
      <c r="D3" s="74"/>
      <c r="E3" s="74"/>
      <c r="F3" s="74"/>
      <c r="G3" s="74"/>
      <c r="H3" s="74"/>
      <c r="I3" s="74"/>
      <c r="J3" s="74"/>
      <c r="K3" s="74"/>
      <c r="L3" s="74"/>
      <c r="M3" s="74"/>
      <c r="N3" s="74"/>
      <c r="O3" s="74"/>
      <c r="P3" s="74"/>
      <c r="Q3" s="74"/>
      <c r="R3" s="74"/>
      <c r="S3" s="74"/>
      <c r="T3" s="74"/>
    </row>
    <row r="4" spans="1:20" ht="14.25" customHeight="1">
      <c r="A4" s="74"/>
      <c r="B4" s="1938" t="s">
        <v>736</v>
      </c>
      <c r="C4" s="1931" t="s">
        <v>52</v>
      </c>
      <c r="D4" s="1947"/>
      <c r="E4" s="1932"/>
      <c r="F4" s="1931" t="s">
        <v>104</v>
      </c>
      <c r="G4" s="1932"/>
      <c r="H4" s="1931" t="s">
        <v>51</v>
      </c>
      <c r="I4" s="1932"/>
      <c r="J4" s="1931" t="s">
        <v>105</v>
      </c>
      <c r="K4" s="1947"/>
      <c r="L4" s="1932"/>
      <c r="M4" s="74"/>
      <c r="N4" s="74"/>
      <c r="O4" s="74"/>
      <c r="P4" s="74"/>
      <c r="Q4" s="74"/>
      <c r="R4" s="74"/>
      <c r="S4" s="74"/>
      <c r="T4" s="74"/>
    </row>
    <row r="5" spans="1:20" ht="14.25" customHeight="1">
      <c r="A5" s="74"/>
      <c r="B5" s="1939"/>
      <c r="C5" s="1933"/>
      <c r="D5" s="1948"/>
      <c r="E5" s="1934"/>
      <c r="F5" s="1933"/>
      <c r="G5" s="1934"/>
      <c r="H5" s="1933"/>
      <c r="I5" s="1934"/>
      <c r="J5" s="1933"/>
      <c r="K5" s="1948"/>
      <c r="L5" s="1934"/>
      <c r="M5" s="74"/>
      <c r="N5" s="74"/>
      <c r="O5" s="74"/>
      <c r="P5" s="74"/>
      <c r="Q5" s="74"/>
      <c r="R5" s="74"/>
      <c r="S5" s="74"/>
      <c r="T5" s="74"/>
    </row>
    <row r="6" spans="1:20" ht="14.5" thickBot="1">
      <c r="A6" s="74"/>
      <c r="B6" s="388"/>
      <c r="C6" s="621" t="s">
        <v>794</v>
      </c>
      <c r="D6" s="622" t="s">
        <v>637</v>
      </c>
      <c r="E6" s="622" t="s">
        <v>795</v>
      </c>
      <c r="F6" s="563" t="s">
        <v>55</v>
      </c>
      <c r="G6" s="564" t="s">
        <v>56</v>
      </c>
      <c r="H6" s="563" t="s">
        <v>55</v>
      </c>
      <c r="I6" s="564" t="s">
        <v>56</v>
      </c>
      <c r="J6" s="575" t="s">
        <v>794</v>
      </c>
      <c r="K6" s="576" t="s">
        <v>637</v>
      </c>
      <c r="L6" s="577" t="s">
        <v>795</v>
      </c>
      <c r="M6" s="74"/>
      <c r="N6" s="74"/>
      <c r="O6" s="74"/>
      <c r="P6" s="74"/>
      <c r="Q6" s="74"/>
      <c r="R6" s="74"/>
      <c r="S6" s="74"/>
      <c r="T6" s="74"/>
    </row>
    <row r="7" spans="1:20">
      <c r="A7" s="74"/>
      <c r="B7" s="578" t="s">
        <v>106</v>
      </c>
      <c r="C7" s="1421">
        <v>122986.197102074</v>
      </c>
      <c r="D7" s="1422">
        <v>115772.80781680883</v>
      </c>
      <c r="E7" s="1423">
        <v>115850.71169216518</v>
      </c>
      <c r="F7" s="1476">
        <f t="shared" ref="F7:F21" si="0">E7-D7</f>
        <v>77.903875356350909</v>
      </c>
      <c r="G7" s="1477">
        <f t="shared" ref="G7:G21" si="1">E7-C7</f>
        <v>-7135.4854099088261</v>
      </c>
      <c r="H7" s="579">
        <f t="shared" ref="H7:H21" si="2">E7/D7-1</f>
        <v>6.729030488714649E-4</v>
      </c>
      <c r="I7" s="580">
        <f t="shared" ref="I7:I21" si="3">E7/C7-1</f>
        <v>-5.8018587272737898E-2</v>
      </c>
      <c r="J7" s="581">
        <v>0.8227565549098862</v>
      </c>
      <c r="K7" s="582">
        <v>0.81523917282475</v>
      </c>
      <c r="L7" s="583">
        <v>0.81459493160579566</v>
      </c>
      <c r="M7" s="74"/>
      <c r="N7" s="74"/>
      <c r="O7" s="74"/>
      <c r="P7" s="74"/>
      <c r="Q7" s="74"/>
      <c r="R7" s="74"/>
      <c r="S7" s="74"/>
      <c r="T7" s="74"/>
    </row>
    <row r="8" spans="1:20" s="623" customFormat="1">
      <c r="A8" s="753"/>
      <c r="B8" s="584" t="s">
        <v>107</v>
      </c>
      <c r="C8" s="1424">
        <v>58317.813076729122</v>
      </c>
      <c r="D8" s="1425">
        <v>52944.134033467177</v>
      </c>
      <c r="E8" s="1426">
        <v>52795.872291279047</v>
      </c>
      <c r="F8" s="1478">
        <f t="shared" si="0"/>
        <v>-148.26174218812957</v>
      </c>
      <c r="G8" s="1479">
        <f t="shared" si="1"/>
        <v>-5521.9407854500751</v>
      </c>
      <c r="H8" s="585">
        <f t="shared" si="2"/>
        <v>-2.8003431332810358E-3</v>
      </c>
      <c r="I8" s="586">
        <f t="shared" si="3"/>
        <v>-9.4687034614703736E-2</v>
      </c>
      <c r="J8" s="581">
        <v>0.39013616249200389</v>
      </c>
      <c r="K8" s="582">
        <v>0.37281752813375102</v>
      </c>
      <c r="L8" s="583">
        <v>0.37122991607043621</v>
      </c>
      <c r="M8" s="753"/>
      <c r="N8" s="753"/>
      <c r="O8" s="753"/>
      <c r="P8" s="753"/>
      <c r="Q8" s="753"/>
      <c r="R8" s="753"/>
      <c r="S8" s="753"/>
      <c r="T8" s="753"/>
    </row>
    <row r="9" spans="1:20">
      <c r="A9" s="74"/>
      <c r="B9" s="587" t="s">
        <v>108</v>
      </c>
      <c r="C9" s="1427">
        <v>34179.945052159848</v>
      </c>
      <c r="D9" s="1428">
        <v>32093.492169373621</v>
      </c>
      <c r="E9" s="1429">
        <v>31134.256228753937</v>
      </c>
      <c r="F9" s="1480">
        <f t="shared" si="0"/>
        <v>-959.2359406196847</v>
      </c>
      <c r="G9" s="1481">
        <f t="shared" si="1"/>
        <v>-3045.6888234059115</v>
      </c>
      <c r="H9" s="588">
        <f t="shared" si="2"/>
        <v>-2.9888799123427012E-2</v>
      </c>
      <c r="I9" s="589">
        <f t="shared" si="3"/>
        <v>-8.9107481558501012E-2</v>
      </c>
      <c r="J9" s="590">
        <v>0.22865796732282251</v>
      </c>
      <c r="K9" s="591">
        <v>0.22599324057699033</v>
      </c>
      <c r="L9" s="589">
        <v>0.21891801053971702</v>
      </c>
      <c r="M9" s="74"/>
      <c r="N9" s="74"/>
      <c r="O9" s="74"/>
      <c r="P9" s="74"/>
      <c r="Q9" s="74"/>
      <c r="R9" s="74"/>
      <c r="S9" s="74"/>
      <c r="T9" s="74"/>
    </row>
    <row r="10" spans="1:20">
      <c r="A10" s="74"/>
      <c r="B10" s="587" t="s">
        <v>109</v>
      </c>
      <c r="C10" s="1427">
        <v>24137.868024569267</v>
      </c>
      <c r="D10" s="1428">
        <v>20850.641864093548</v>
      </c>
      <c r="E10" s="1429">
        <v>21661.61606252511</v>
      </c>
      <c r="F10" s="1482">
        <f t="shared" si="0"/>
        <v>810.9741984315624</v>
      </c>
      <c r="G10" s="1481">
        <f t="shared" si="1"/>
        <v>-2476.2519620441562</v>
      </c>
      <c r="H10" s="588">
        <f t="shared" si="2"/>
        <v>3.8894447649025388E-2</v>
      </c>
      <c r="I10" s="589">
        <f t="shared" si="3"/>
        <v>-0.10258784908110563</v>
      </c>
      <c r="J10" s="590">
        <v>0.16147819516918133</v>
      </c>
      <c r="K10" s="591">
        <v>0.14682428755676066</v>
      </c>
      <c r="L10" s="589">
        <v>0.15231190553071919</v>
      </c>
      <c r="M10" s="74"/>
      <c r="N10" s="74"/>
      <c r="O10" s="74"/>
      <c r="P10" s="74"/>
      <c r="Q10" s="74"/>
      <c r="R10" s="74"/>
      <c r="S10" s="74"/>
      <c r="T10" s="74"/>
    </row>
    <row r="11" spans="1:20" s="623" customFormat="1">
      <c r="A11" s="753"/>
      <c r="B11" s="584" t="s">
        <v>110</v>
      </c>
      <c r="C11" s="1424">
        <v>64668.384025344894</v>
      </c>
      <c r="D11" s="1425">
        <v>62828.673783341663</v>
      </c>
      <c r="E11" s="1426">
        <v>63054.839400886114</v>
      </c>
      <c r="F11" s="1478">
        <f t="shared" si="0"/>
        <v>226.16561754445138</v>
      </c>
      <c r="G11" s="1479">
        <f t="shared" si="1"/>
        <v>-1613.5446244587802</v>
      </c>
      <c r="H11" s="585">
        <f t="shared" si="2"/>
        <v>3.5997197445925E-3</v>
      </c>
      <c r="I11" s="586">
        <f t="shared" si="3"/>
        <v>-2.4951058369208634E-2</v>
      </c>
      <c r="J11" s="592">
        <v>0.43262039241788236</v>
      </c>
      <c r="K11" s="585">
        <v>0.44242164469099909</v>
      </c>
      <c r="L11" s="586">
        <v>0.4433650155353594</v>
      </c>
      <c r="M11" s="753"/>
      <c r="N11" s="753"/>
      <c r="O11" s="753"/>
      <c r="P11" s="753"/>
      <c r="Q11" s="753"/>
      <c r="R11" s="753"/>
      <c r="S11" s="753"/>
      <c r="T11" s="753"/>
    </row>
    <row r="12" spans="1:20">
      <c r="A12" s="74"/>
      <c r="B12" s="587" t="s">
        <v>111</v>
      </c>
      <c r="C12" s="1427">
        <v>9155.6263114332123</v>
      </c>
      <c r="D12" s="1428">
        <v>7420.4794757077552</v>
      </c>
      <c r="E12" s="1429">
        <v>7291.8363573195093</v>
      </c>
      <c r="F12" s="1483">
        <f t="shared" si="0"/>
        <v>-128.64311838824597</v>
      </c>
      <c r="G12" s="1481">
        <f t="shared" si="1"/>
        <v>-1863.7899541137031</v>
      </c>
      <c r="H12" s="588">
        <f t="shared" si="2"/>
        <v>-1.7336227235636437E-2</v>
      </c>
      <c r="I12" s="589">
        <f t="shared" si="3"/>
        <v>-0.20356771789454431</v>
      </c>
      <c r="J12" s="590">
        <v>6.1249568972240924E-2</v>
      </c>
      <c r="K12" s="591">
        <v>5.2252905184016062E-2</v>
      </c>
      <c r="L12" s="589">
        <v>5.1271958989381389E-2</v>
      </c>
      <c r="M12" s="74"/>
      <c r="N12" s="74"/>
      <c r="O12" s="74"/>
      <c r="P12" s="74"/>
      <c r="Q12" s="74"/>
      <c r="R12" s="74"/>
      <c r="S12" s="74"/>
      <c r="T12" s="74"/>
    </row>
    <row r="13" spans="1:20">
      <c r="A13" s="74"/>
      <c r="B13" s="587" t="s">
        <v>112</v>
      </c>
      <c r="C13" s="1427">
        <v>18538.364954593319</v>
      </c>
      <c r="D13" s="1428">
        <v>16497.017594468256</v>
      </c>
      <c r="E13" s="1429">
        <v>16548.779183266597</v>
      </c>
      <c r="F13" s="1483">
        <f t="shared" si="0"/>
        <v>51.761588798341108</v>
      </c>
      <c r="G13" s="1481">
        <f t="shared" si="1"/>
        <v>-1989.5857713267214</v>
      </c>
      <c r="H13" s="588">
        <f t="shared" si="2"/>
        <v>3.1376331207706443E-3</v>
      </c>
      <c r="I13" s="589">
        <f t="shared" si="3"/>
        <v>-0.10732261319700442</v>
      </c>
      <c r="J13" s="590">
        <v>0.1240184804726038</v>
      </c>
      <c r="K13" s="591">
        <v>0.11616730414857411</v>
      </c>
      <c r="L13" s="589">
        <v>0.11636140555418047</v>
      </c>
      <c r="M13" s="74"/>
      <c r="N13" s="74"/>
      <c r="O13" s="74"/>
      <c r="P13" s="74"/>
      <c r="Q13" s="74"/>
      <c r="R13" s="74"/>
      <c r="S13" s="74"/>
      <c r="T13" s="74"/>
    </row>
    <row r="14" spans="1:20">
      <c r="A14" s="74"/>
      <c r="B14" s="587" t="s">
        <v>113</v>
      </c>
      <c r="C14" s="1427">
        <v>19736.327720898582</v>
      </c>
      <c r="D14" s="1428">
        <v>20448.161413858066</v>
      </c>
      <c r="E14" s="1429">
        <v>20712.196494865053</v>
      </c>
      <c r="F14" s="1483">
        <f t="shared" si="0"/>
        <v>264.03508100698673</v>
      </c>
      <c r="G14" s="1484">
        <f t="shared" si="1"/>
        <v>975.86877396647105</v>
      </c>
      <c r="H14" s="588">
        <f t="shared" si="2"/>
        <v>1.2912411813613911E-2</v>
      </c>
      <c r="I14" s="589">
        <f t="shared" si="3"/>
        <v>4.9445306531525235E-2</v>
      </c>
      <c r="J14" s="590">
        <v>0.13203264581587071</v>
      </c>
      <c r="K14" s="591">
        <v>0.14399013474043354</v>
      </c>
      <c r="L14" s="589">
        <v>0.14563613844662668</v>
      </c>
      <c r="M14" s="74"/>
      <c r="N14" s="74"/>
      <c r="O14" s="74"/>
      <c r="P14" s="74"/>
      <c r="Q14" s="74"/>
      <c r="R14" s="74"/>
      <c r="S14" s="74"/>
      <c r="T14" s="74"/>
    </row>
    <row r="15" spans="1:20">
      <c r="A15" s="74"/>
      <c r="B15" s="587" t="s">
        <v>114</v>
      </c>
      <c r="C15" s="1427">
        <v>12445.64434225719</v>
      </c>
      <c r="D15" s="1428">
        <v>12770.604400000158</v>
      </c>
      <c r="E15" s="1429">
        <v>12654.082260495712</v>
      </c>
      <c r="F15" s="1483">
        <f t="shared" si="0"/>
        <v>-116.52213950444639</v>
      </c>
      <c r="G15" s="1485">
        <f t="shared" si="1"/>
        <v>208.43791823852189</v>
      </c>
      <c r="H15" s="588">
        <f t="shared" si="2"/>
        <v>-9.1242462654661516E-3</v>
      </c>
      <c r="I15" s="589">
        <f t="shared" si="3"/>
        <v>1.6747860737977627E-2</v>
      </c>
      <c r="J15" s="590">
        <v>8.3259225050845667E-2</v>
      </c>
      <c r="K15" s="591">
        <v>8.9926962676780436E-2</v>
      </c>
      <c r="L15" s="589">
        <v>8.8976158393507129E-2</v>
      </c>
      <c r="M15" s="74"/>
      <c r="N15" s="74"/>
      <c r="O15" s="74"/>
      <c r="P15" s="74"/>
      <c r="Q15" s="74"/>
      <c r="R15" s="74"/>
      <c r="S15" s="74"/>
      <c r="T15" s="74"/>
    </row>
    <row r="16" spans="1:20">
      <c r="A16" s="74"/>
      <c r="B16" s="587" t="s">
        <v>115</v>
      </c>
      <c r="C16" s="1427">
        <v>4792.4206961625869</v>
      </c>
      <c r="D16" s="1428">
        <v>5692.4108993074324</v>
      </c>
      <c r="E16" s="1429">
        <v>5847.9451049392474</v>
      </c>
      <c r="F16" s="1483">
        <f t="shared" si="0"/>
        <v>155.53420563181498</v>
      </c>
      <c r="G16" s="1484">
        <f t="shared" si="1"/>
        <v>1055.5244087766605</v>
      </c>
      <c r="H16" s="591">
        <f t="shared" si="2"/>
        <v>2.7323081271370953E-2</v>
      </c>
      <c r="I16" s="589">
        <f t="shared" si="3"/>
        <v>0.22024869595063845</v>
      </c>
      <c r="J16" s="590">
        <v>3.2060472106321229E-2</v>
      </c>
      <c r="K16" s="591">
        <v>4.008433794119496E-2</v>
      </c>
      <c r="L16" s="589">
        <v>4.1119354151663762E-2</v>
      </c>
      <c r="M16" s="74"/>
      <c r="N16" s="74"/>
      <c r="O16" s="74"/>
      <c r="P16" s="74"/>
      <c r="Q16" s="74"/>
      <c r="R16" s="74"/>
      <c r="S16" s="74"/>
      <c r="T16" s="74"/>
    </row>
    <row r="17" spans="1:20" s="623" customFormat="1">
      <c r="A17" s="753"/>
      <c r="B17" s="593" t="s">
        <v>44</v>
      </c>
      <c r="C17" s="1424">
        <v>14285.857588437366</v>
      </c>
      <c r="D17" s="1425">
        <v>14232.233277483201</v>
      </c>
      <c r="E17" s="1426">
        <v>14121.190391615231</v>
      </c>
      <c r="F17" s="1478">
        <f t="shared" si="0"/>
        <v>-111.04288586796974</v>
      </c>
      <c r="G17" s="1479">
        <f t="shared" si="1"/>
        <v>-164.66719682213443</v>
      </c>
      <c r="H17" s="594">
        <f t="shared" si="2"/>
        <v>-7.8022109182014354E-3</v>
      </c>
      <c r="I17" s="586">
        <f t="shared" si="3"/>
        <v>-1.1526588152146466E-2</v>
      </c>
      <c r="J17" s="592">
        <v>9.5569935898097369E-2</v>
      </c>
      <c r="K17" s="585">
        <v>0.10021933736757585</v>
      </c>
      <c r="L17" s="586">
        <v>9.9292010840777295E-2</v>
      </c>
      <c r="M17" s="753"/>
      <c r="N17" s="753"/>
      <c r="O17" s="753"/>
      <c r="P17" s="753"/>
      <c r="Q17" s="753"/>
      <c r="R17" s="753"/>
      <c r="S17" s="753"/>
      <c r="T17" s="753"/>
    </row>
    <row r="18" spans="1:20" s="623" customFormat="1">
      <c r="A18" s="753"/>
      <c r="B18" s="593" t="s">
        <v>116</v>
      </c>
      <c r="C18" s="1424">
        <v>1162.8506580834976</v>
      </c>
      <c r="D18" s="1425">
        <v>1340.2203097217687</v>
      </c>
      <c r="E18" s="1426">
        <v>1557.2187479394988</v>
      </c>
      <c r="F18" s="1478">
        <f t="shared" si="0"/>
        <v>216.99843821773015</v>
      </c>
      <c r="G18" s="1479">
        <f t="shared" si="1"/>
        <v>394.36808985600123</v>
      </c>
      <c r="H18" s="594">
        <f t="shared" si="2"/>
        <v>0.1619125129231771</v>
      </c>
      <c r="I18" s="586">
        <f t="shared" si="3"/>
        <v>0.33913906924726001</v>
      </c>
      <c r="J18" s="592">
        <v>7.7792713642931095E-3</v>
      </c>
      <c r="K18" s="585">
        <v>9.4374500999350602E-3</v>
      </c>
      <c r="L18" s="586">
        <v>1.0949457978675723E-2</v>
      </c>
      <c r="M18" s="753"/>
      <c r="N18" s="753"/>
      <c r="O18" s="753"/>
      <c r="P18" s="753"/>
      <c r="Q18" s="753"/>
      <c r="R18" s="753"/>
      <c r="S18" s="753"/>
      <c r="T18" s="753"/>
    </row>
    <row r="19" spans="1:20" s="623" customFormat="1">
      <c r="A19" s="753"/>
      <c r="B19" s="593" t="s">
        <v>117</v>
      </c>
      <c r="C19" s="1424">
        <v>8992.2830824418434</v>
      </c>
      <c r="D19" s="1425">
        <v>8834.2387829226736</v>
      </c>
      <c r="E19" s="1426">
        <v>8956.979721133217</v>
      </c>
      <c r="F19" s="1478">
        <f t="shared" si="0"/>
        <v>122.74093821054339</v>
      </c>
      <c r="G19" s="1479">
        <f t="shared" si="1"/>
        <v>-35.303361308626336</v>
      </c>
      <c r="H19" s="594">
        <f t="shared" si="2"/>
        <v>1.3893776388273826E-2</v>
      </c>
      <c r="I19" s="586">
        <f t="shared" si="3"/>
        <v>-3.925961959266977E-3</v>
      </c>
      <c r="J19" s="592">
        <v>6.0156830799019297E-2</v>
      </c>
      <c r="K19" s="585">
        <v>6.2208195980892153E-2</v>
      </c>
      <c r="L19" s="586">
        <v>6.2980280196452618E-2</v>
      </c>
      <c r="M19" s="753"/>
      <c r="N19" s="753"/>
      <c r="O19" s="753"/>
      <c r="P19" s="753"/>
      <c r="Q19" s="753"/>
      <c r="R19" s="753"/>
      <c r="S19" s="753"/>
      <c r="T19" s="753"/>
    </row>
    <row r="20" spans="1:20" s="623" customFormat="1" ht="14.5" thickBot="1">
      <c r="A20" s="753"/>
      <c r="B20" s="593" t="s">
        <v>118</v>
      </c>
      <c r="C20" s="1424">
        <v>2053.4767403811934</v>
      </c>
      <c r="D20" s="1425">
        <v>1831.3497280199997</v>
      </c>
      <c r="E20" s="1426">
        <v>1732.6970325809398</v>
      </c>
      <c r="F20" s="1486">
        <f t="shared" si="0"/>
        <v>-98.652695439059926</v>
      </c>
      <c r="G20" s="1487">
        <f t="shared" si="1"/>
        <v>-320.77970780025362</v>
      </c>
      <c r="H20" s="594">
        <f t="shared" si="2"/>
        <v>-5.3868845436595203E-2</v>
      </c>
      <c r="I20" s="586">
        <f t="shared" si="3"/>
        <v>-0.15621297358386743</v>
      </c>
      <c r="J20" s="592">
        <v>1.3737407028704053E-2</v>
      </c>
      <c r="K20" s="585">
        <v>1.2895843726846982E-2</v>
      </c>
      <c r="L20" s="586">
        <v>1.2183319378298562E-2</v>
      </c>
      <c r="M20" s="753"/>
      <c r="N20" s="753"/>
      <c r="O20" s="753"/>
      <c r="P20" s="753"/>
      <c r="Q20" s="753"/>
      <c r="R20" s="753"/>
      <c r="S20" s="753"/>
      <c r="T20" s="753"/>
    </row>
    <row r="21" spans="1:20" ht="14.5" thickBot="1">
      <c r="A21" s="74"/>
      <c r="B21" s="595" t="s">
        <v>119</v>
      </c>
      <c r="C21" s="301">
        <v>149480.6651714179</v>
      </c>
      <c r="D21" s="607">
        <v>142010.84991495646</v>
      </c>
      <c r="E21" s="302">
        <v>142218.79758543408</v>
      </c>
      <c r="F21" s="1486">
        <f t="shared" si="0"/>
        <v>207.94767047761707</v>
      </c>
      <c r="G21" s="1487">
        <f t="shared" si="1"/>
        <v>-7261.8675859838258</v>
      </c>
      <c r="H21" s="596">
        <f t="shared" si="2"/>
        <v>1.4643083299772375E-3</v>
      </c>
      <c r="I21" s="597">
        <f t="shared" si="3"/>
        <v>-4.8580648056765319E-2</v>
      </c>
      <c r="J21" s="596">
        <v>1</v>
      </c>
      <c r="K21" s="598">
        <v>1</v>
      </c>
      <c r="L21" s="597">
        <v>1</v>
      </c>
      <c r="M21" s="74"/>
      <c r="N21" s="74"/>
      <c r="O21" s="74"/>
      <c r="P21" s="74"/>
      <c r="Q21" s="74"/>
      <c r="R21" s="74"/>
      <c r="S21" s="74"/>
      <c r="T21" s="74"/>
    </row>
    <row r="22" spans="1:20">
      <c r="A22" s="74"/>
      <c r="B22" s="601"/>
      <c r="C22" s="601"/>
      <c r="D22" s="601"/>
      <c r="E22" s="601"/>
      <c r="F22" s="601"/>
      <c r="G22" s="601"/>
      <c r="H22" s="601"/>
      <c r="I22" s="601"/>
      <c r="J22" s="601"/>
      <c r="K22" s="601"/>
      <c r="L22" s="601"/>
      <c r="M22" s="74"/>
      <c r="N22" s="74"/>
      <c r="O22" s="74"/>
      <c r="P22" s="74"/>
      <c r="Q22" s="74"/>
      <c r="R22" s="74"/>
      <c r="S22" s="74"/>
      <c r="T22" s="74"/>
    </row>
    <row r="23" spans="1:20">
      <c r="A23" s="74"/>
      <c r="B23" s="574" t="s">
        <v>120</v>
      </c>
      <c r="C23" s="601"/>
      <c r="D23" s="601"/>
      <c r="E23" s="601"/>
      <c r="F23" s="601"/>
      <c r="G23" s="601"/>
      <c r="H23" s="601"/>
      <c r="I23" s="601"/>
      <c r="J23" s="601"/>
      <c r="K23" s="601"/>
      <c r="L23" s="601"/>
      <c r="M23" s="74"/>
      <c r="N23" s="74"/>
      <c r="O23" s="74"/>
      <c r="P23" s="74"/>
      <c r="Q23" s="74"/>
      <c r="R23" s="74"/>
      <c r="S23" s="74"/>
      <c r="T23" s="74"/>
    </row>
    <row r="24" spans="1:20">
      <c r="A24" s="74"/>
      <c r="B24" s="561" t="s">
        <v>121</v>
      </c>
      <c r="C24" s="601"/>
      <c r="D24" s="601"/>
      <c r="E24" s="601"/>
      <c r="F24" s="601"/>
      <c r="G24" s="601"/>
      <c r="H24" s="601"/>
      <c r="I24" s="601"/>
      <c r="J24" s="601"/>
      <c r="K24" s="601"/>
      <c r="L24" s="601"/>
      <c r="M24" s="74"/>
      <c r="N24" s="74"/>
      <c r="O24" s="74"/>
      <c r="P24" s="74"/>
      <c r="Q24" s="74"/>
      <c r="R24" s="74"/>
      <c r="S24" s="74"/>
      <c r="T24" s="74"/>
    </row>
    <row r="25" spans="1:20">
      <c r="A25" s="74"/>
      <c r="B25" s="561" t="s">
        <v>122</v>
      </c>
      <c r="C25" s="601"/>
      <c r="D25" s="601"/>
      <c r="E25" s="601"/>
      <c r="F25" s="601"/>
      <c r="G25" s="601"/>
      <c r="H25" s="601"/>
      <c r="I25" s="601"/>
      <c r="J25" s="601"/>
      <c r="K25" s="601"/>
      <c r="L25" s="601"/>
      <c r="M25" s="74"/>
      <c r="N25" s="74"/>
      <c r="O25" s="74"/>
      <c r="P25" s="74"/>
      <c r="Q25" s="74"/>
      <c r="R25" s="74"/>
      <c r="S25" s="74"/>
      <c r="T25" s="74"/>
    </row>
    <row r="26" spans="1:20">
      <c r="A26" s="74"/>
      <c r="B26" s="561" t="s">
        <v>123</v>
      </c>
      <c r="C26" s="241"/>
      <c r="D26" s="74"/>
      <c r="E26" s="74"/>
      <c r="F26" s="74"/>
      <c r="G26" s="74"/>
      <c r="H26" s="74"/>
      <c r="I26" s="74"/>
      <c r="J26" s="74"/>
      <c r="K26" s="74"/>
      <c r="L26" s="74"/>
      <c r="M26" s="74"/>
      <c r="N26" s="74"/>
      <c r="O26" s="74"/>
      <c r="P26" s="74"/>
      <c r="Q26" s="74"/>
      <c r="R26" s="74"/>
      <c r="S26" s="74"/>
      <c r="T26" s="74"/>
    </row>
    <row r="27" spans="1:20">
      <c r="A27" s="74"/>
      <c r="B27" s="561" t="s">
        <v>124</v>
      </c>
      <c r="C27" s="242"/>
      <c r="D27" s="74"/>
      <c r="E27" s="74"/>
      <c r="F27" s="74"/>
      <c r="G27" s="74"/>
      <c r="H27" s="74"/>
      <c r="I27" s="74"/>
      <c r="J27" s="74"/>
      <c r="K27" s="74"/>
      <c r="L27" s="74"/>
      <c r="M27" s="74"/>
      <c r="N27" s="74"/>
      <c r="O27" s="74"/>
      <c r="P27" s="74"/>
      <c r="Q27" s="74"/>
      <c r="R27" s="74"/>
      <c r="S27" s="74"/>
      <c r="T27" s="74"/>
    </row>
    <row r="28" spans="1:20" ht="14.5" thickBot="1">
      <c r="A28" s="74"/>
      <c r="B28" s="74"/>
      <c r="C28" s="74"/>
      <c r="D28" s="74"/>
      <c r="E28" s="74"/>
      <c r="F28" s="74"/>
      <c r="G28" s="74"/>
      <c r="H28" s="74"/>
      <c r="I28" s="74"/>
      <c r="J28" s="74"/>
      <c r="K28" s="74"/>
      <c r="L28" s="74"/>
      <c r="M28" s="74"/>
      <c r="N28" s="74"/>
      <c r="O28" s="74"/>
      <c r="P28" s="74"/>
      <c r="Q28" s="74"/>
      <c r="R28" s="74"/>
      <c r="S28" s="74"/>
      <c r="T28" s="74"/>
    </row>
    <row r="29" spans="1:20" ht="14.25" customHeight="1">
      <c r="A29" s="74"/>
      <c r="B29" s="1938" t="s">
        <v>737</v>
      </c>
      <c r="C29" s="1931" t="s">
        <v>125</v>
      </c>
      <c r="D29" s="1947"/>
      <c r="E29" s="1932"/>
      <c r="F29" s="1931" t="s">
        <v>104</v>
      </c>
      <c r="G29" s="1932"/>
      <c r="H29" s="1931" t="s">
        <v>51</v>
      </c>
      <c r="I29" s="1932"/>
      <c r="J29" s="1931" t="s">
        <v>126</v>
      </c>
      <c r="K29" s="1947"/>
      <c r="L29" s="1932"/>
      <c r="M29" s="74"/>
      <c r="N29" s="74"/>
      <c r="O29" s="74"/>
      <c r="P29" s="74"/>
      <c r="Q29" s="74"/>
      <c r="R29" s="74"/>
      <c r="S29" s="74"/>
      <c r="T29" s="74"/>
    </row>
    <row r="30" spans="1:20" ht="14.25" customHeight="1">
      <c r="A30" s="74"/>
      <c r="B30" s="1939"/>
      <c r="C30" s="1933"/>
      <c r="D30" s="1948"/>
      <c r="E30" s="1934"/>
      <c r="F30" s="1933"/>
      <c r="G30" s="1934"/>
      <c r="H30" s="1933"/>
      <c r="I30" s="1934"/>
      <c r="J30" s="1933"/>
      <c r="K30" s="1948"/>
      <c r="L30" s="1934"/>
      <c r="M30" s="74"/>
      <c r="N30" s="74"/>
      <c r="O30" s="74"/>
      <c r="P30" s="74"/>
      <c r="Q30" s="74"/>
      <c r="R30" s="74"/>
      <c r="S30" s="74"/>
      <c r="T30" s="74"/>
    </row>
    <row r="31" spans="1:20" ht="14.5" thickBot="1">
      <c r="A31" s="74"/>
      <c r="B31" s="388"/>
      <c r="C31" s="621" t="s">
        <v>794</v>
      </c>
      <c r="D31" s="622" t="s">
        <v>637</v>
      </c>
      <c r="E31" s="622" t="s">
        <v>795</v>
      </c>
      <c r="F31" s="624" t="s">
        <v>55</v>
      </c>
      <c r="G31" s="625" t="s">
        <v>56</v>
      </c>
      <c r="H31" s="602" t="s">
        <v>55</v>
      </c>
      <c r="I31" s="603" t="s">
        <v>56</v>
      </c>
      <c r="J31" s="604" t="s">
        <v>794</v>
      </c>
      <c r="K31" s="605" t="s">
        <v>637</v>
      </c>
      <c r="L31" s="606" t="s">
        <v>795</v>
      </c>
      <c r="M31" s="74"/>
      <c r="N31" s="74"/>
      <c r="O31" s="74"/>
      <c r="P31" s="74"/>
      <c r="Q31" s="74"/>
      <c r="R31" s="74"/>
      <c r="S31" s="74"/>
      <c r="T31" s="74"/>
    </row>
    <row r="32" spans="1:20">
      <c r="A32" s="74"/>
      <c r="B32" s="578" t="s">
        <v>106</v>
      </c>
      <c r="C32" s="1421">
        <v>111162.1472306707</v>
      </c>
      <c r="D32" s="1422">
        <v>110702.27639954549</v>
      </c>
      <c r="E32" s="1422">
        <v>111856.52365375418</v>
      </c>
      <c r="F32" s="1476">
        <v>1154.2472542086907</v>
      </c>
      <c r="G32" s="1477">
        <v>694.37642308347858</v>
      </c>
      <c r="H32" s="579">
        <v>1.0426590055319096E-2</v>
      </c>
      <c r="I32" s="580">
        <v>6.2465186251088323E-3</v>
      </c>
      <c r="J32" s="592">
        <v>0.81645621974462879</v>
      </c>
      <c r="K32" s="585">
        <v>0.81139206508260697</v>
      </c>
      <c r="L32" s="586">
        <v>0.81204916043844599</v>
      </c>
      <c r="M32" s="74"/>
      <c r="N32" s="74"/>
      <c r="O32" s="74"/>
      <c r="P32" s="74"/>
      <c r="Q32" s="74"/>
      <c r="R32" s="74"/>
      <c r="S32" s="74"/>
      <c r="T32" s="74"/>
    </row>
    <row r="33" spans="1:20" s="623" customFormat="1">
      <c r="A33" s="753"/>
      <c r="B33" s="584" t="s">
        <v>107</v>
      </c>
      <c r="C33" s="1424">
        <v>55899.329970059116</v>
      </c>
      <c r="D33" s="1425">
        <v>52024.981652610499</v>
      </c>
      <c r="E33" s="1425">
        <v>52089.802909401049</v>
      </c>
      <c r="F33" s="1478">
        <v>64.821256790550251</v>
      </c>
      <c r="G33" s="1479">
        <v>-3809.5270606580671</v>
      </c>
      <c r="H33" s="585">
        <v>1.2459640490289914E-3</v>
      </c>
      <c r="I33" s="586">
        <v>-6.814978037659003E-2</v>
      </c>
      <c r="J33" s="592">
        <v>0.4105656176189782</v>
      </c>
      <c r="K33" s="585">
        <v>0.38131697623491406</v>
      </c>
      <c r="L33" s="586">
        <v>0.37815837054724671</v>
      </c>
      <c r="M33" s="753"/>
      <c r="N33" s="753"/>
      <c r="O33" s="753"/>
      <c r="P33" s="753"/>
      <c r="Q33" s="753"/>
      <c r="R33" s="753"/>
      <c r="S33" s="753"/>
      <c r="T33" s="753"/>
    </row>
    <row r="34" spans="1:20">
      <c r="A34" s="74"/>
      <c r="B34" s="587" t="s">
        <v>108</v>
      </c>
      <c r="C34" s="1427">
        <v>33905.42147309985</v>
      </c>
      <c r="D34" s="1428">
        <v>31966.292579896952</v>
      </c>
      <c r="E34" s="1428">
        <v>31035.546251370273</v>
      </c>
      <c r="F34" s="1480">
        <v>-930.74632852667855</v>
      </c>
      <c r="G34" s="1481">
        <v>-2869.8752217295769</v>
      </c>
      <c r="H34" s="588">
        <v>-2.9116492824444951E-2</v>
      </c>
      <c r="I34" s="589">
        <v>-8.4643549528104267E-2</v>
      </c>
      <c r="J34" s="590">
        <v>0.24902624620350675</v>
      </c>
      <c r="K34" s="591">
        <v>0.23429686356064758</v>
      </c>
      <c r="L34" s="589">
        <v>0.22530996363865574</v>
      </c>
      <c r="M34" s="74"/>
      <c r="N34" s="74"/>
      <c r="O34" s="74"/>
      <c r="P34" s="74"/>
      <c r="Q34" s="74"/>
      <c r="R34" s="74"/>
      <c r="S34" s="74"/>
      <c r="T34" s="74"/>
    </row>
    <row r="35" spans="1:20">
      <c r="A35" s="74"/>
      <c r="B35" s="587" t="s">
        <v>109</v>
      </c>
      <c r="C35" s="1427">
        <v>21993.908496959266</v>
      </c>
      <c r="D35" s="1428">
        <v>20058.689072713547</v>
      </c>
      <c r="E35" s="1428">
        <v>21054.256658030776</v>
      </c>
      <c r="F35" s="1482">
        <v>995.5675853172288</v>
      </c>
      <c r="G35" s="1481">
        <v>-939.65183892849018</v>
      </c>
      <c r="H35" s="588">
        <v>4.9632734308222126E-2</v>
      </c>
      <c r="I35" s="589">
        <v>-4.2723276722661629E-2</v>
      </c>
      <c r="J35" s="590">
        <v>0.16153937141547142</v>
      </c>
      <c r="K35" s="591">
        <v>0.14702011267426648</v>
      </c>
      <c r="L35" s="589">
        <v>0.152848406908591</v>
      </c>
      <c r="M35" s="74"/>
      <c r="N35" s="74"/>
      <c r="O35" s="74"/>
      <c r="P35" s="74"/>
      <c r="Q35" s="74"/>
      <c r="R35" s="74"/>
      <c r="S35" s="74"/>
      <c r="T35" s="74"/>
    </row>
    <row r="36" spans="1:20" s="623" customFormat="1">
      <c r="A36" s="753"/>
      <c r="B36" s="584" t="s">
        <v>110</v>
      </c>
      <c r="C36" s="1424">
        <v>55262.81726061157</v>
      </c>
      <c r="D36" s="1425">
        <v>58677.294746934997</v>
      </c>
      <c r="E36" s="1425">
        <v>59766.720744353115</v>
      </c>
      <c r="F36" s="1478">
        <v>1089.4259974181186</v>
      </c>
      <c r="G36" s="1479">
        <v>4503.9034837415456</v>
      </c>
      <c r="H36" s="585">
        <v>1.8566397822473268E-2</v>
      </c>
      <c r="I36" s="586">
        <v>8.149970824870878E-2</v>
      </c>
      <c r="J36" s="592">
        <v>0.40589060212565053</v>
      </c>
      <c r="K36" s="585">
        <v>0.43007508884769302</v>
      </c>
      <c r="L36" s="586">
        <v>0.43389078989119911</v>
      </c>
      <c r="M36" s="753"/>
      <c r="N36" s="753"/>
      <c r="O36" s="753"/>
      <c r="P36" s="753"/>
      <c r="Q36" s="753"/>
      <c r="R36" s="753"/>
      <c r="S36" s="753"/>
      <c r="T36" s="753"/>
    </row>
    <row r="37" spans="1:20">
      <c r="A37" s="74"/>
      <c r="B37" s="587" t="s">
        <v>111</v>
      </c>
      <c r="C37" s="1427">
        <v>5650.7730823484526</v>
      </c>
      <c r="D37" s="1428">
        <v>5921.4222590994286</v>
      </c>
      <c r="E37" s="1428">
        <v>6172.7663142910114</v>
      </c>
      <c r="F37" s="1483">
        <v>251.34405519158281</v>
      </c>
      <c r="G37" s="1481">
        <v>521.99323194255885</v>
      </c>
      <c r="H37" s="588">
        <v>4.2446568441448784E-2</v>
      </c>
      <c r="I37" s="589">
        <v>9.237554301607509E-2</v>
      </c>
      <c r="J37" s="590">
        <v>4.1503415905373792E-2</v>
      </c>
      <c r="K37" s="591">
        <v>4.3401050017220132E-2</v>
      </c>
      <c r="L37" s="589">
        <v>4.4812671978068409E-2</v>
      </c>
      <c r="M37" s="74"/>
      <c r="N37" s="74"/>
      <c r="O37" s="74"/>
      <c r="P37" s="74"/>
      <c r="Q37" s="74"/>
      <c r="R37" s="74"/>
      <c r="S37" s="74"/>
      <c r="T37" s="74"/>
    </row>
    <row r="38" spans="1:20">
      <c r="A38" s="74"/>
      <c r="B38" s="587" t="s">
        <v>112</v>
      </c>
      <c r="C38" s="1427">
        <v>12637.651418944744</v>
      </c>
      <c r="D38" s="1428">
        <v>13844.695774669912</v>
      </c>
      <c r="E38" s="1428">
        <v>14379.730569762094</v>
      </c>
      <c r="F38" s="1483">
        <v>535.03479509218232</v>
      </c>
      <c r="G38" s="1481">
        <v>1742.0791508173497</v>
      </c>
      <c r="H38" s="588">
        <v>3.8645471435426959E-2</v>
      </c>
      <c r="I38" s="589">
        <v>0.13784833060087798</v>
      </c>
      <c r="J38" s="590">
        <v>9.2820167305252541E-2</v>
      </c>
      <c r="K38" s="591">
        <v>0.10147466394011735</v>
      </c>
      <c r="L38" s="589">
        <v>0.10439308996095781</v>
      </c>
      <c r="M38" s="74"/>
      <c r="N38" s="74"/>
      <c r="O38" s="74"/>
      <c r="P38" s="74"/>
      <c r="Q38" s="74"/>
      <c r="R38" s="74"/>
      <c r="S38" s="74"/>
      <c r="T38" s="74"/>
    </row>
    <row r="39" spans="1:20">
      <c r="A39" s="74"/>
      <c r="B39" s="587" t="s">
        <v>113</v>
      </c>
      <c r="C39" s="1427">
        <v>19736.327720898582</v>
      </c>
      <c r="D39" s="1428">
        <v>20448.161413858066</v>
      </c>
      <c r="E39" s="1428">
        <v>20712.196494865053</v>
      </c>
      <c r="F39" s="1483">
        <v>264.03508100698673</v>
      </c>
      <c r="G39" s="1484">
        <v>975.86877396647105</v>
      </c>
      <c r="H39" s="588">
        <v>1.2912411813613911E-2</v>
      </c>
      <c r="I39" s="589">
        <v>4.9445306531525235E-2</v>
      </c>
      <c r="J39" s="590">
        <v>0.14495804483884617</v>
      </c>
      <c r="K39" s="591">
        <v>0.14987474924951857</v>
      </c>
      <c r="L39" s="589">
        <v>0.15036513942230667</v>
      </c>
      <c r="M39" s="74"/>
      <c r="N39" s="74"/>
      <c r="O39" s="74"/>
      <c r="P39" s="74"/>
      <c r="Q39" s="74"/>
      <c r="R39" s="74"/>
      <c r="S39" s="74"/>
      <c r="T39" s="74"/>
    </row>
    <row r="40" spans="1:20">
      <c r="A40" s="74"/>
      <c r="B40" s="587" t="s">
        <v>114</v>
      </c>
      <c r="C40" s="1427">
        <v>12445.644342257192</v>
      </c>
      <c r="D40" s="1428">
        <v>12770.60440000016</v>
      </c>
      <c r="E40" s="1428">
        <v>12654.082260495714</v>
      </c>
      <c r="F40" s="1483">
        <v>-116.52213950444639</v>
      </c>
      <c r="G40" s="1485">
        <v>208.43791823852189</v>
      </c>
      <c r="H40" s="588">
        <v>-9.1242462654661516E-3</v>
      </c>
      <c r="I40" s="589">
        <v>1.6747860737977627E-2</v>
      </c>
      <c r="J40" s="590">
        <v>9.1409926716149545E-2</v>
      </c>
      <c r="K40" s="591">
        <v>9.3602113827098321E-2</v>
      </c>
      <c r="L40" s="589">
        <v>9.1865333733797822E-2</v>
      </c>
      <c r="M40" s="74"/>
      <c r="N40" s="74"/>
      <c r="O40" s="74"/>
      <c r="P40" s="74"/>
      <c r="Q40" s="74"/>
      <c r="R40" s="74"/>
      <c r="S40" s="74"/>
      <c r="T40" s="74"/>
    </row>
    <row r="41" spans="1:20">
      <c r="A41" s="74"/>
      <c r="B41" s="587" t="s">
        <v>115</v>
      </c>
      <c r="C41" s="1427">
        <v>4792.4206961625878</v>
      </c>
      <c r="D41" s="1428">
        <v>5692.4108993074324</v>
      </c>
      <c r="E41" s="1428">
        <v>5847.9451049392464</v>
      </c>
      <c r="F41" s="1483">
        <v>155.53420563181407</v>
      </c>
      <c r="G41" s="1484">
        <v>1055.5244087766587</v>
      </c>
      <c r="H41" s="591">
        <v>2.7323081271370731E-2</v>
      </c>
      <c r="I41" s="589">
        <v>0.22024869595063801</v>
      </c>
      <c r="J41" s="590">
        <v>3.5199047360028407E-2</v>
      </c>
      <c r="K41" s="591">
        <v>4.172251181373865E-2</v>
      </c>
      <c r="L41" s="589">
        <v>4.245455479606846E-2</v>
      </c>
      <c r="M41" s="74"/>
      <c r="N41" s="74"/>
      <c r="O41" s="74"/>
      <c r="P41" s="74"/>
      <c r="Q41" s="74"/>
      <c r="R41" s="74"/>
      <c r="S41" s="74"/>
      <c r="T41" s="74"/>
    </row>
    <row r="42" spans="1:20" s="623" customFormat="1">
      <c r="A42" s="753"/>
      <c r="B42" s="593" t="s">
        <v>44</v>
      </c>
      <c r="C42" s="1424">
        <v>12782.133940756255</v>
      </c>
      <c r="D42" s="1425">
        <v>13728.044593143026</v>
      </c>
      <c r="E42" s="1425">
        <v>13641.70600284713</v>
      </c>
      <c r="F42" s="1478">
        <v>-86.338590295896211</v>
      </c>
      <c r="G42" s="1479">
        <v>859.57206209087417</v>
      </c>
      <c r="H42" s="594">
        <v>-6.2892125466303961E-3</v>
      </c>
      <c r="I42" s="586">
        <v>6.7247931063380673E-2</v>
      </c>
      <c r="J42" s="592">
        <v>9.3881352758360181E-2</v>
      </c>
      <c r="K42" s="585">
        <v>0.10061966938940174</v>
      </c>
      <c r="L42" s="586">
        <v>9.9035224274005268E-2</v>
      </c>
      <c r="M42" s="753"/>
      <c r="N42" s="753"/>
      <c r="O42" s="753"/>
      <c r="P42" s="753"/>
      <c r="Q42" s="753"/>
      <c r="R42" s="753"/>
      <c r="S42" s="753"/>
      <c r="T42" s="753"/>
    </row>
    <row r="43" spans="1:20" s="623" customFormat="1">
      <c r="A43" s="753"/>
      <c r="B43" s="593" t="s">
        <v>116</v>
      </c>
      <c r="C43" s="1424">
        <v>1162.8506580834976</v>
      </c>
      <c r="D43" s="1425">
        <v>1340.2203097217687</v>
      </c>
      <c r="E43" s="1425">
        <v>1557.2187479394988</v>
      </c>
      <c r="F43" s="1478">
        <v>216.99843821773015</v>
      </c>
      <c r="G43" s="1479">
        <v>394.36808985600123</v>
      </c>
      <c r="H43" s="594">
        <v>0.1619125129231771</v>
      </c>
      <c r="I43" s="586">
        <v>0.33913906924726001</v>
      </c>
      <c r="J43" s="592">
        <v>8.5408268558926619E-3</v>
      </c>
      <c r="K43" s="585">
        <v>9.8231414939111573E-3</v>
      </c>
      <c r="L43" s="586">
        <v>1.1305001582183866E-2</v>
      </c>
      <c r="M43" s="753"/>
      <c r="N43" s="753"/>
      <c r="O43" s="753"/>
      <c r="P43" s="753"/>
      <c r="Q43" s="753"/>
      <c r="R43" s="753"/>
      <c r="S43" s="753"/>
      <c r="T43" s="753"/>
    </row>
    <row r="44" spans="1:20" s="623" customFormat="1">
      <c r="A44" s="753"/>
      <c r="B44" s="593" t="s">
        <v>117</v>
      </c>
      <c r="C44" s="1424">
        <v>8992.2830824418434</v>
      </c>
      <c r="D44" s="1425">
        <v>8834.2387829226736</v>
      </c>
      <c r="E44" s="1425">
        <v>8956.979721133217</v>
      </c>
      <c r="F44" s="1478">
        <v>122.74093821054339</v>
      </c>
      <c r="G44" s="1479">
        <v>-35.303361308626336</v>
      </c>
      <c r="H44" s="594">
        <v>1.3893776388273826E-2</v>
      </c>
      <c r="I44" s="586">
        <v>-3.925961959266977E-3</v>
      </c>
      <c r="J44" s="592">
        <v>6.6045912527482833E-2</v>
      </c>
      <c r="K44" s="585">
        <v>6.4750531629879968E-2</v>
      </c>
      <c r="L44" s="586">
        <v>6.5025334464399814E-2</v>
      </c>
      <c r="M44" s="753"/>
      <c r="N44" s="753"/>
      <c r="O44" s="753"/>
      <c r="P44" s="753"/>
      <c r="Q44" s="753"/>
      <c r="R44" s="753"/>
      <c r="S44" s="753"/>
      <c r="T44" s="753"/>
    </row>
    <row r="45" spans="1:20" s="623" customFormat="1" ht="14.5" thickBot="1">
      <c r="A45" s="753"/>
      <c r="B45" s="593" t="s">
        <v>118</v>
      </c>
      <c r="C45" s="1424">
        <v>2053.4767403811934</v>
      </c>
      <c r="D45" s="1425">
        <v>1831.3497280199997</v>
      </c>
      <c r="E45" s="1425">
        <v>1732.6970325809398</v>
      </c>
      <c r="F45" s="1486">
        <v>-98.652695439059926</v>
      </c>
      <c r="G45" s="1487">
        <v>-320.77970780025362</v>
      </c>
      <c r="H45" s="594">
        <v>-5.3868845436595203E-2</v>
      </c>
      <c r="I45" s="586">
        <v>-0.15621297358386743</v>
      </c>
      <c r="J45" s="592">
        <v>1.5082237061381348E-2</v>
      </c>
      <c r="K45" s="585">
        <v>1.3422873368417193E-2</v>
      </c>
      <c r="L45" s="586">
        <v>1.2578928118282489E-2</v>
      </c>
      <c r="M45" s="753"/>
      <c r="N45" s="753"/>
      <c r="O45" s="753"/>
      <c r="P45" s="753"/>
      <c r="Q45" s="753"/>
      <c r="R45" s="753"/>
      <c r="S45" s="753"/>
      <c r="T45" s="753"/>
    </row>
    <row r="46" spans="1:20" s="623" customFormat="1" ht="14.5" thickBot="1">
      <c r="A46" s="753"/>
      <c r="B46" s="595" t="s">
        <v>119</v>
      </c>
      <c r="C46" s="301">
        <v>136152</v>
      </c>
      <c r="D46" s="607">
        <v>136435</v>
      </c>
      <c r="E46" s="302">
        <v>137746</v>
      </c>
      <c r="F46" s="1486">
        <v>1311</v>
      </c>
      <c r="G46" s="1487">
        <v>1594</v>
      </c>
      <c r="H46" s="596">
        <v>9.6089713050171444E-3</v>
      </c>
      <c r="I46" s="597">
        <v>1.1707503378576956E-2</v>
      </c>
      <c r="J46" s="596">
        <v>1</v>
      </c>
      <c r="K46" s="598">
        <v>1</v>
      </c>
      <c r="L46" s="597">
        <v>1</v>
      </c>
      <c r="M46" s="753"/>
      <c r="N46" s="753"/>
      <c r="O46" s="753"/>
      <c r="P46" s="753"/>
      <c r="Q46" s="753"/>
      <c r="R46" s="753"/>
      <c r="S46" s="753"/>
      <c r="T46" s="753"/>
    </row>
    <row r="47" spans="1:20">
      <c r="A47" s="74"/>
      <c r="B47" s="601"/>
      <c r="C47" s="601"/>
      <c r="D47" s="601"/>
      <c r="E47" s="818"/>
      <c r="F47" s="601"/>
      <c r="G47" s="601"/>
      <c r="H47" s="601"/>
      <c r="I47" s="601"/>
      <c r="J47" s="601"/>
      <c r="K47" s="601"/>
      <c r="L47" s="601"/>
      <c r="M47" s="74"/>
      <c r="N47" s="74"/>
      <c r="O47" s="74"/>
      <c r="P47" s="74"/>
      <c r="Q47" s="74"/>
      <c r="R47" s="74"/>
      <c r="S47" s="74"/>
      <c r="T47" s="74"/>
    </row>
    <row r="48" spans="1:20">
      <c r="A48" s="74"/>
      <c r="B48" s="574" t="s">
        <v>120</v>
      </c>
      <c r="C48" s="601"/>
      <c r="D48" s="601"/>
      <c r="E48" s="601"/>
      <c r="F48" s="601"/>
      <c r="G48" s="601"/>
      <c r="H48" s="601"/>
      <c r="I48" s="601"/>
      <c r="J48" s="601"/>
      <c r="K48" s="601"/>
      <c r="L48" s="601"/>
      <c r="M48" s="74"/>
      <c r="N48" s="74"/>
      <c r="O48" s="74"/>
      <c r="P48" s="74"/>
      <c r="Q48" s="74"/>
      <c r="R48" s="74"/>
      <c r="S48" s="74"/>
      <c r="T48" s="74"/>
    </row>
    <row r="49" spans="1:20">
      <c r="A49" s="74"/>
      <c r="B49" s="561" t="s">
        <v>121</v>
      </c>
      <c r="C49" s="601"/>
      <c r="D49" s="601"/>
      <c r="E49" s="601"/>
      <c r="F49" s="601"/>
      <c r="G49" s="601"/>
      <c r="H49" s="601"/>
      <c r="I49" s="601"/>
      <c r="J49" s="601"/>
      <c r="K49" s="601"/>
      <c r="L49" s="601"/>
      <c r="M49" s="74"/>
      <c r="N49" s="74"/>
      <c r="O49" s="74"/>
      <c r="P49" s="74"/>
      <c r="Q49" s="74"/>
      <c r="R49" s="74"/>
      <c r="S49" s="74"/>
      <c r="T49" s="74"/>
    </row>
    <row r="50" spans="1:20">
      <c r="A50" s="74"/>
      <c r="B50" s="561" t="s">
        <v>127</v>
      </c>
      <c r="C50" s="601"/>
      <c r="D50" s="601"/>
      <c r="E50" s="601"/>
      <c r="F50" s="601"/>
      <c r="G50" s="601"/>
      <c r="H50" s="601"/>
      <c r="I50" s="601"/>
      <c r="J50" s="601"/>
      <c r="K50" s="601"/>
      <c r="L50" s="601"/>
      <c r="M50" s="74"/>
      <c r="N50" s="74"/>
      <c r="O50" s="74"/>
      <c r="P50" s="74"/>
      <c r="Q50" s="74"/>
      <c r="R50" s="74"/>
      <c r="S50" s="74"/>
      <c r="T50" s="74"/>
    </row>
    <row r="51" spans="1:20">
      <c r="A51" s="74"/>
      <c r="B51" s="561" t="s">
        <v>128</v>
      </c>
      <c r="C51" s="601"/>
      <c r="D51" s="601"/>
      <c r="E51" s="601"/>
      <c r="F51" s="601"/>
      <c r="G51" s="601"/>
      <c r="H51" s="601"/>
      <c r="I51" s="601"/>
      <c r="J51" s="601"/>
      <c r="K51" s="601"/>
      <c r="L51" s="601"/>
      <c r="M51" s="74"/>
      <c r="N51" s="74"/>
      <c r="O51" s="74"/>
      <c r="P51" s="74"/>
      <c r="Q51" s="74"/>
      <c r="R51" s="74"/>
      <c r="S51" s="74"/>
      <c r="T51" s="74"/>
    </row>
    <row r="52" spans="1:20">
      <c r="A52" s="74"/>
      <c r="B52" s="561"/>
      <c r="C52" s="601"/>
      <c r="D52" s="601"/>
      <c r="E52" s="601"/>
      <c r="F52" s="601"/>
      <c r="G52" s="601"/>
      <c r="H52" s="601"/>
      <c r="I52" s="601"/>
      <c r="J52" s="601"/>
      <c r="K52" s="601"/>
      <c r="L52" s="601"/>
      <c r="M52" s="74"/>
      <c r="N52" s="74"/>
      <c r="O52" s="74"/>
      <c r="P52" s="74"/>
      <c r="Q52" s="74"/>
      <c r="R52" s="74"/>
      <c r="S52" s="74"/>
      <c r="T52" s="74"/>
    </row>
    <row r="53" spans="1:20">
      <c r="A53" s="74"/>
      <c r="B53" s="561"/>
      <c r="C53" s="601"/>
      <c r="D53" s="601"/>
      <c r="E53" s="601"/>
      <c r="F53" s="601"/>
      <c r="G53" s="601"/>
      <c r="H53" s="601"/>
      <c r="I53" s="601"/>
      <c r="J53" s="601"/>
      <c r="K53" s="601"/>
      <c r="L53" s="601"/>
      <c r="M53" s="74"/>
      <c r="N53" s="74"/>
      <c r="O53" s="74"/>
      <c r="P53" s="74"/>
      <c r="Q53" s="74"/>
      <c r="R53" s="74"/>
      <c r="S53" s="74"/>
      <c r="T53" s="74"/>
    </row>
    <row r="54" spans="1:20">
      <c r="A54" s="74"/>
      <c r="B54" s="561"/>
      <c r="C54" s="601"/>
      <c r="D54" s="601"/>
      <c r="E54" s="601"/>
      <c r="F54" s="601"/>
      <c r="G54" s="601"/>
      <c r="H54" s="601"/>
      <c r="I54" s="601"/>
      <c r="J54" s="601"/>
      <c r="K54" s="601"/>
      <c r="L54" s="601"/>
      <c r="M54" s="74"/>
      <c r="N54" s="74"/>
      <c r="O54" s="74"/>
      <c r="P54" s="74"/>
      <c r="Q54" s="74"/>
      <c r="R54" s="74"/>
      <c r="S54" s="74"/>
      <c r="T54" s="74"/>
    </row>
    <row r="55" spans="1:20">
      <c r="A55" s="74"/>
      <c r="B55" s="561" t="s">
        <v>123</v>
      </c>
      <c r="C55" s="241"/>
      <c r="D55" s="74"/>
      <c r="E55" s="74"/>
      <c r="F55" s="74"/>
      <c r="G55" s="74"/>
      <c r="H55" s="74"/>
      <c r="I55" s="74"/>
      <c r="J55" s="74"/>
      <c r="K55" s="74"/>
      <c r="L55" s="74"/>
      <c r="M55" s="74"/>
      <c r="N55" s="74"/>
      <c r="O55" s="74"/>
      <c r="P55" s="74"/>
      <c r="Q55" s="74"/>
      <c r="R55" s="74"/>
      <c r="S55" s="74"/>
      <c r="T55" s="74"/>
    </row>
    <row r="56" spans="1:20">
      <c r="A56" s="74"/>
      <c r="B56" s="561" t="s">
        <v>124</v>
      </c>
      <c r="C56" s="242"/>
      <c r="D56" s="74"/>
      <c r="E56" s="74"/>
      <c r="F56" s="74"/>
      <c r="G56" s="74"/>
      <c r="H56" s="74"/>
      <c r="I56" s="74"/>
      <c r="J56" s="74"/>
      <c r="K56" s="74"/>
      <c r="L56" s="74"/>
      <c r="M56" s="74"/>
      <c r="N56" s="74"/>
      <c r="O56" s="74"/>
      <c r="P56" s="74"/>
      <c r="Q56" s="74"/>
      <c r="R56" s="74"/>
      <c r="S56" s="74"/>
      <c r="T56" s="74"/>
    </row>
    <row r="57" spans="1:20" ht="14.5" thickBot="1">
      <c r="A57" s="74"/>
      <c r="B57" s="74"/>
      <c r="C57" s="74"/>
      <c r="D57" s="74"/>
      <c r="E57" s="74"/>
      <c r="F57" s="74"/>
      <c r="G57" s="74"/>
      <c r="H57" s="74"/>
      <c r="I57" s="74"/>
      <c r="J57" s="74"/>
      <c r="K57" s="74"/>
      <c r="L57" s="74"/>
      <c r="M57" s="74"/>
      <c r="N57" s="74"/>
      <c r="O57" s="74"/>
      <c r="P57" s="74"/>
      <c r="Q57" s="74"/>
      <c r="R57" s="74"/>
      <c r="S57" s="74"/>
      <c r="T57" s="74"/>
    </row>
    <row r="58" spans="1:20" ht="15" customHeight="1">
      <c r="A58" s="74"/>
      <c r="B58" s="1940" t="s">
        <v>735</v>
      </c>
      <c r="C58" s="1942" t="s">
        <v>129</v>
      </c>
      <c r="D58" s="1943"/>
      <c r="E58" s="1943"/>
      <c r="F58" s="1943"/>
      <c r="G58" s="1943"/>
      <c r="H58" s="1944"/>
      <c r="I58" s="1945" t="s">
        <v>51</v>
      </c>
      <c r="J58" s="1932"/>
      <c r="K58" s="1931" t="s">
        <v>130</v>
      </c>
      <c r="L58" s="1932"/>
      <c r="M58" s="1935" t="s">
        <v>131</v>
      </c>
      <c r="N58" s="1936"/>
      <c r="O58" s="1937"/>
      <c r="P58" s="1931" t="s">
        <v>51</v>
      </c>
      <c r="Q58" s="1932"/>
      <c r="R58" s="1924" t="s">
        <v>132</v>
      </c>
      <c r="S58" s="1925"/>
      <c r="T58" s="74"/>
    </row>
    <row r="59" spans="1:20">
      <c r="A59" s="74"/>
      <c r="B59" s="1941"/>
      <c r="C59" s="1664" t="s">
        <v>133</v>
      </c>
      <c r="D59" s="1663"/>
      <c r="E59" s="1663"/>
      <c r="F59" s="1663" t="s">
        <v>134</v>
      </c>
      <c r="G59" s="1663"/>
      <c r="H59" s="1665"/>
      <c r="I59" s="1946"/>
      <c r="J59" s="1934"/>
      <c r="K59" s="1933"/>
      <c r="L59" s="1934"/>
      <c r="M59" s="1926" t="s">
        <v>133</v>
      </c>
      <c r="N59" s="1927"/>
      <c r="O59" s="1928"/>
      <c r="P59" s="1933"/>
      <c r="Q59" s="1934"/>
      <c r="R59" s="1929" t="s">
        <v>795</v>
      </c>
      <c r="S59" s="1930"/>
      <c r="T59" s="74"/>
    </row>
    <row r="60" spans="1:20" ht="14.5" thickBot="1">
      <c r="A60" s="74"/>
      <c r="B60" s="1661"/>
      <c r="C60" s="1588" t="s">
        <v>794</v>
      </c>
      <c r="D60" s="562" t="s">
        <v>637</v>
      </c>
      <c r="E60" s="562" t="s">
        <v>795</v>
      </c>
      <c r="F60" s="562" t="s">
        <v>794</v>
      </c>
      <c r="G60" s="562" t="s">
        <v>637</v>
      </c>
      <c r="H60" s="1666" t="s">
        <v>795</v>
      </c>
      <c r="I60" s="1662" t="s">
        <v>55</v>
      </c>
      <c r="J60" s="564" t="s">
        <v>56</v>
      </c>
      <c r="K60" s="563" t="s">
        <v>55</v>
      </c>
      <c r="L60" s="564" t="s">
        <v>56</v>
      </c>
      <c r="M60" s="1587" t="s">
        <v>794</v>
      </c>
      <c r="N60" s="1587" t="s">
        <v>637</v>
      </c>
      <c r="O60" s="1587" t="s">
        <v>795</v>
      </c>
      <c r="P60" s="563" t="s">
        <v>55</v>
      </c>
      <c r="Q60" s="564" t="s">
        <v>56</v>
      </c>
      <c r="R60" s="565" t="s">
        <v>135</v>
      </c>
      <c r="S60" s="566" t="s">
        <v>136</v>
      </c>
      <c r="T60" s="74"/>
    </row>
    <row r="61" spans="1:20">
      <c r="A61" s="74"/>
      <c r="B61" s="567" t="s">
        <v>106</v>
      </c>
      <c r="C61" s="405">
        <v>85883.265956283329</v>
      </c>
      <c r="D61" s="406">
        <v>80559.687516436985</v>
      </c>
      <c r="E61" s="406">
        <v>79895.958059962664</v>
      </c>
      <c r="F61" s="405">
        <v>71253.390883904984</v>
      </c>
      <c r="G61" s="406">
        <v>75201.448902341333</v>
      </c>
      <c r="H61" s="407">
        <v>75488.956213461657</v>
      </c>
      <c r="I61" s="284">
        <v>-8.2389775449277503E-3</v>
      </c>
      <c r="J61" s="281">
        <v>-6.9714487795193403E-2</v>
      </c>
      <c r="K61" s="207">
        <v>3.8231618581403559E-3</v>
      </c>
      <c r="L61" s="208">
        <v>5.9443701934940751E-2</v>
      </c>
      <c r="M61" s="209">
        <v>9477.7149971987328</v>
      </c>
      <c r="N61" s="210">
        <v>9584.7699990751189</v>
      </c>
      <c r="O61" s="211">
        <v>9722.3362089116781</v>
      </c>
      <c r="P61" s="284">
        <f>+O61/N61-1</f>
        <v>1.4352583301407762E-2</v>
      </c>
      <c r="Q61" s="281">
        <f>+O61/M61-1</f>
        <v>2.581014641031576E-2</v>
      </c>
      <c r="R61" s="212">
        <v>0.69590162949263024</v>
      </c>
      <c r="S61" s="213">
        <v>0.30409837050736976</v>
      </c>
      <c r="T61" s="74"/>
    </row>
    <row r="62" spans="1:20">
      <c r="A62" s="74"/>
      <c r="B62" s="568" t="s">
        <v>107</v>
      </c>
      <c r="C62" s="517">
        <v>28929.003564698</v>
      </c>
      <c r="D62" s="518">
        <v>25061.937866853666</v>
      </c>
      <c r="E62" s="518">
        <v>24340.536666613192</v>
      </c>
      <c r="F62" s="517">
        <v>25416.273252332332</v>
      </c>
      <c r="G62" s="518">
        <v>24615.631532057334</v>
      </c>
      <c r="H62" s="519">
        <v>24142.585822092999</v>
      </c>
      <c r="I62" s="207">
        <v>-2.8784733410203822E-2</v>
      </c>
      <c r="J62" s="208">
        <v>-0.15861130120928546</v>
      </c>
      <c r="K62" s="1488">
        <v>-1.921728919886867E-2</v>
      </c>
      <c r="L62" s="217">
        <v>-5.0113068017257567E-2</v>
      </c>
      <c r="M62" s="214">
        <v>7507.3907625860002</v>
      </c>
      <c r="N62" s="215">
        <v>7589.2616591396682</v>
      </c>
      <c r="O62" s="216">
        <v>7694.4605751905156</v>
      </c>
      <c r="P62" s="207">
        <f t="shared" ref="P62:P75" si="4">+O62/N62-1</f>
        <v>1.3861548168412119E-2</v>
      </c>
      <c r="Q62" s="208">
        <f t="shared" ref="Q62:Q75" si="5">+O62/M62-1</f>
        <v>2.4918086525720806E-2</v>
      </c>
      <c r="R62" s="207">
        <v>0.47338771834459764</v>
      </c>
      <c r="S62" s="208">
        <v>0.52661228165540241</v>
      </c>
      <c r="T62" s="74"/>
    </row>
    <row r="63" spans="1:20">
      <c r="A63" s="74"/>
      <c r="B63" s="569" t="s">
        <v>108</v>
      </c>
      <c r="C63" s="405">
        <v>16303.021581742001</v>
      </c>
      <c r="D63" s="406">
        <v>15266.951058555002</v>
      </c>
      <c r="E63" s="406">
        <v>14592.269195361347</v>
      </c>
      <c r="F63" s="405">
        <v>15039.603796939331</v>
      </c>
      <c r="G63" s="406">
        <v>14890.48514083</v>
      </c>
      <c r="H63" s="407">
        <v>15139.751469078336</v>
      </c>
      <c r="I63" s="283">
        <v>-4.4192311916503413E-2</v>
      </c>
      <c r="J63" s="1489">
        <v>-0.10493468206510581</v>
      </c>
      <c r="K63" s="223">
        <v>1.6739973606692216E-2</v>
      </c>
      <c r="L63" s="229">
        <v>6.6589302145967366E-3</v>
      </c>
      <c r="M63" s="218">
        <v>4567.0868204783319</v>
      </c>
      <c r="N63" s="219">
        <v>4579.8041020790006</v>
      </c>
      <c r="O63" s="220">
        <v>4474.6923869863285</v>
      </c>
      <c r="P63" s="283">
        <f t="shared" si="4"/>
        <v>-2.2951137810666711E-2</v>
      </c>
      <c r="Q63" s="1500">
        <f t="shared" si="5"/>
        <v>-2.0230496402590115E-2</v>
      </c>
      <c r="R63" s="223">
        <v>0.47573645440287271</v>
      </c>
      <c r="S63" s="224">
        <v>0.52426354559712729</v>
      </c>
      <c r="T63" s="74"/>
    </row>
    <row r="64" spans="1:20">
      <c r="A64" s="74"/>
      <c r="B64" s="569" t="s">
        <v>109</v>
      </c>
      <c r="C64" s="405">
        <v>12625.981982956</v>
      </c>
      <c r="D64" s="406">
        <v>9794.9868082986632</v>
      </c>
      <c r="E64" s="406">
        <v>9748.2674712518474</v>
      </c>
      <c r="F64" s="405">
        <v>10376.669455392999</v>
      </c>
      <c r="G64" s="406">
        <v>9725.1463912273339</v>
      </c>
      <c r="H64" s="407">
        <v>9002.8343530146649</v>
      </c>
      <c r="I64" s="223">
        <v>-4.76971924119729E-3</v>
      </c>
      <c r="J64" s="1489">
        <v>-0.22792005529461568</v>
      </c>
      <c r="K64" s="221">
        <v>-7.4272613403972843E-2</v>
      </c>
      <c r="L64" s="1489">
        <v>-0.13239653708582955</v>
      </c>
      <c r="M64" s="218">
        <v>2940.3039421076683</v>
      </c>
      <c r="N64" s="219">
        <v>3009.4575570606667</v>
      </c>
      <c r="O64" s="220">
        <v>3219.768188204187</v>
      </c>
      <c r="P64" s="222">
        <f t="shared" si="4"/>
        <v>6.9883235485444173E-2</v>
      </c>
      <c r="Q64" s="226">
        <f t="shared" si="5"/>
        <v>9.5046040000950738E-2</v>
      </c>
      <c r="R64" s="225">
        <v>0.46977268047286158</v>
      </c>
      <c r="S64" s="224">
        <v>0.53022731952713842</v>
      </c>
      <c r="T64" s="74"/>
    </row>
    <row r="65" spans="1:20">
      <c r="A65" s="74"/>
      <c r="B65" s="570" t="s">
        <v>110</v>
      </c>
      <c r="C65" s="517">
        <v>56954.262391585333</v>
      </c>
      <c r="D65" s="518">
        <v>55497.74964958334</v>
      </c>
      <c r="E65" s="518">
        <v>55555.421393349476</v>
      </c>
      <c r="F65" s="517">
        <v>45837.117631572655</v>
      </c>
      <c r="G65" s="518">
        <v>50585.817370284007</v>
      </c>
      <c r="H65" s="519">
        <v>51346.37039136867</v>
      </c>
      <c r="I65" s="207">
        <v>1.0391726534910717E-3</v>
      </c>
      <c r="J65" s="208">
        <v>-2.4560778061143429E-2</v>
      </c>
      <c r="K65" s="1488">
        <v>1.5034906237008538E-2</v>
      </c>
      <c r="L65" s="217">
        <v>0.12019195456568665</v>
      </c>
      <c r="M65" s="214">
        <v>1970.3242346127324</v>
      </c>
      <c r="N65" s="215">
        <v>1995.5083399354492</v>
      </c>
      <c r="O65" s="216">
        <v>2027.875633721161</v>
      </c>
      <c r="P65" s="207">
        <f t="shared" si="4"/>
        <v>1.6220074423121122E-2</v>
      </c>
      <c r="Q65" s="208">
        <f t="shared" si="5"/>
        <v>2.920910076495109E-2</v>
      </c>
      <c r="R65" s="207">
        <v>0.88341967390348874</v>
      </c>
      <c r="S65" s="208">
        <v>0.11658032609651126</v>
      </c>
      <c r="T65" s="74"/>
    </row>
    <row r="66" spans="1:20">
      <c r="A66" s="74"/>
      <c r="B66" s="569" t="s">
        <v>111</v>
      </c>
      <c r="C66" s="405">
        <v>6099.3346004056657</v>
      </c>
      <c r="D66" s="406">
        <v>4486.4326395843336</v>
      </c>
      <c r="E66" s="406">
        <v>4302.189135992513</v>
      </c>
      <c r="F66" s="405">
        <v>2399.1104043914497</v>
      </c>
      <c r="G66" s="406">
        <v>2835.8541637739922</v>
      </c>
      <c r="H66" s="407">
        <v>2987.3754229760075</v>
      </c>
      <c r="I66" s="283">
        <v>-4.1066815974504567E-2</v>
      </c>
      <c r="J66" s="227">
        <v>-0.29464615112173465</v>
      </c>
      <c r="K66" s="222">
        <v>5.3430554059369806E-2</v>
      </c>
      <c r="L66" s="228">
        <v>0.24520131191451977</v>
      </c>
      <c r="M66" s="218">
        <v>780.63352443719987</v>
      </c>
      <c r="N66" s="219">
        <v>798.70740827226655</v>
      </c>
      <c r="O66" s="220">
        <v>808.5462797853221</v>
      </c>
      <c r="P66" s="225">
        <f t="shared" si="4"/>
        <v>1.2318492868794939E-2</v>
      </c>
      <c r="Q66" s="224">
        <f t="shared" si="5"/>
        <v>3.5756541929512942E-2</v>
      </c>
      <c r="R66" s="225">
        <v>0.60460144850093045</v>
      </c>
      <c r="S66" s="224">
        <v>0.39539855149906955</v>
      </c>
      <c r="T66" s="74"/>
    </row>
    <row r="67" spans="1:20">
      <c r="A67" s="74"/>
      <c r="B67" s="569" t="s">
        <v>112</v>
      </c>
      <c r="C67" s="405">
        <v>18376.369806676335</v>
      </c>
      <c r="D67" s="406">
        <v>16332.434173864336</v>
      </c>
      <c r="E67" s="406">
        <v>16378.070328464333</v>
      </c>
      <c r="F67" s="405">
        <v>12045.610464347415</v>
      </c>
      <c r="G67" s="406">
        <v>13417.381860650943</v>
      </c>
      <c r="H67" s="407">
        <v>13680.112354065996</v>
      </c>
      <c r="I67" s="223">
        <v>2.7942041041884025E-3</v>
      </c>
      <c r="J67" s="227">
        <v>-0.10874288552279776</v>
      </c>
      <c r="K67" s="1490">
        <v>1.9581353213592223E-2</v>
      </c>
      <c r="L67" s="228">
        <v>0.13569274006961929</v>
      </c>
      <c r="M67" s="218">
        <v>41.378484965398492</v>
      </c>
      <c r="N67" s="219">
        <v>44.799612671117075</v>
      </c>
      <c r="O67" s="220">
        <v>46.155748248341915</v>
      </c>
      <c r="P67" s="225">
        <f t="shared" si="4"/>
        <v>3.0271145136465893E-2</v>
      </c>
      <c r="Q67" s="224">
        <f t="shared" si="5"/>
        <v>0.11545283223729097</v>
      </c>
      <c r="R67" s="225">
        <v>0.99045410684991475</v>
      </c>
      <c r="S67" s="229">
        <v>9.5458931500852495E-3</v>
      </c>
      <c r="T67" s="74"/>
    </row>
    <row r="68" spans="1:20">
      <c r="A68" s="74"/>
      <c r="B68" s="569" t="s">
        <v>113</v>
      </c>
      <c r="C68" s="405">
        <v>17681.821667885666</v>
      </c>
      <c r="D68" s="406">
        <v>18495.347129836664</v>
      </c>
      <c r="E68" s="406">
        <v>18767.794084700963</v>
      </c>
      <c r="F68" s="405">
        <v>17351.241696383466</v>
      </c>
      <c r="G68" s="406">
        <v>18263.529044274401</v>
      </c>
      <c r="H68" s="407">
        <v>18495.347129836664</v>
      </c>
      <c r="I68" s="223">
        <v>1.4730567258442351E-2</v>
      </c>
      <c r="J68" s="224">
        <v>6.1417451053003003E-2</v>
      </c>
      <c r="K68" s="282">
        <v>1.2692951345837367E-2</v>
      </c>
      <c r="L68" s="1491">
        <v>6.5937957263984437E-2</v>
      </c>
      <c r="M68" s="218">
        <v>524.74665881046656</v>
      </c>
      <c r="N68" s="219">
        <v>531.51307657573341</v>
      </c>
      <c r="O68" s="220">
        <v>525.70981210516391</v>
      </c>
      <c r="P68" s="225">
        <f t="shared" si="4"/>
        <v>-1.091838512790122E-2</v>
      </c>
      <c r="Q68" s="224">
        <f t="shared" si="5"/>
        <v>1.8354634155854921E-3</v>
      </c>
      <c r="R68" s="225">
        <v>0.90449927284425935</v>
      </c>
      <c r="S68" s="224">
        <v>9.550072715574065E-2</v>
      </c>
      <c r="T68" s="74"/>
    </row>
    <row r="69" spans="1:20">
      <c r="A69" s="74"/>
      <c r="B69" s="569" t="s">
        <v>114</v>
      </c>
      <c r="C69" s="405">
        <v>10851.006738962</v>
      </c>
      <c r="D69" s="406">
        <v>11387.673830934669</v>
      </c>
      <c r="E69" s="406">
        <v>11209.719394196329</v>
      </c>
      <c r="F69" s="405">
        <v>10366.741638000332</v>
      </c>
      <c r="G69" s="406">
        <v>11514.481750251669</v>
      </c>
      <c r="H69" s="407">
        <v>11387.673830934669</v>
      </c>
      <c r="I69" s="223">
        <v>-1.5626934822713823E-2</v>
      </c>
      <c r="J69" s="228">
        <v>3.305800686182625E-2</v>
      </c>
      <c r="K69" s="282">
        <v>-1.1012907229995705E-2</v>
      </c>
      <c r="L69" s="1491">
        <v>9.8481492891846267E-2</v>
      </c>
      <c r="M69" s="218">
        <v>407.29144276766664</v>
      </c>
      <c r="N69" s="219">
        <v>376.42027255166676</v>
      </c>
      <c r="O69" s="220">
        <v>390.47413716400007</v>
      </c>
      <c r="P69" s="225">
        <f t="shared" si="4"/>
        <v>3.7335567813777448E-2</v>
      </c>
      <c r="Q69" s="224">
        <f t="shared" si="5"/>
        <v>-4.1290594001651471E-2</v>
      </c>
      <c r="R69" s="225">
        <v>0.89170985759566146</v>
      </c>
      <c r="S69" s="224">
        <v>0.10829014240433854</v>
      </c>
      <c r="T69" s="74"/>
    </row>
    <row r="70" spans="1:20">
      <c r="A70" s="74"/>
      <c r="B70" s="569" t="s">
        <v>115</v>
      </c>
      <c r="C70" s="405">
        <v>3945.7295776556657</v>
      </c>
      <c r="D70" s="406">
        <v>4795.8618753633327</v>
      </c>
      <c r="E70" s="406">
        <v>4897.6484499953358</v>
      </c>
      <c r="F70" s="405">
        <v>3674.4134284499996</v>
      </c>
      <c r="G70" s="406">
        <v>4554.5705513330004</v>
      </c>
      <c r="H70" s="407">
        <v>4795.8616535553329</v>
      </c>
      <c r="I70" s="222">
        <v>2.1223833646020429E-2</v>
      </c>
      <c r="J70" s="228">
        <v>0.24125294286012577</v>
      </c>
      <c r="K70" s="222">
        <v>5.2977794394185596E-2</v>
      </c>
      <c r="L70" s="228">
        <v>0.30520469374030146</v>
      </c>
      <c r="M70" s="218">
        <v>216.27412363199997</v>
      </c>
      <c r="N70" s="219">
        <v>244.06796986466665</v>
      </c>
      <c r="O70" s="220">
        <v>256.98965641833325</v>
      </c>
      <c r="P70" s="225">
        <f t="shared" si="4"/>
        <v>5.2942983714051373E-2</v>
      </c>
      <c r="Q70" s="228">
        <f t="shared" si="5"/>
        <v>0.18825891929453653</v>
      </c>
      <c r="R70" s="225">
        <v>0.84250099391319111</v>
      </c>
      <c r="S70" s="224">
        <v>0.15749900608680889</v>
      </c>
      <c r="T70" s="74"/>
    </row>
    <row r="71" spans="1:20">
      <c r="A71" s="74"/>
      <c r="B71" s="571" t="s">
        <v>44</v>
      </c>
      <c r="C71" s="517">
        <v>13812.322909</v>
      </c>
      <c r="D71" s="518">
        <v>13745.815521666666</v>
      </c>
      <c r="E71" s="518">
        <v>13632.569593666667</v>
      </c>
      <c r="F71" s="517">
        <v>11837.154979611199</v>
      </c>
      <c r="G71" s="518">
        <v>12856.1308137178</v>
      </c>
      <c r="H71" s="519">
        <v>13267.985614683826</v>
      </c>
      <c r="I71" s="1492">
        <v>-8.2385747008968391E-3</v>
      </c>
      <c r="J71" s="217">
        <v>-1.3013981537906782E-2</v>
      </c>
      <c r="K71" s="1493">
        <v>3.2035672857853026E-2</v>
      </c>
      <c r="L71" s="1494">
        <v>0.12087622723003522</v>
      </c>
      <c r="M71" s="214">
        <v>120.98041213333333</v>
      </c>
      <c r="N71" s="215">
        <v>132.41316483333333</v>
      </c>
      <c r="O71" s="216">
        <v>132.14029616666667</v>
      </c>
      <c r="P71" s="207">
        <f t="shared" si="4"/>
        <v>-2.060736687398923E-3</v>
      </c>
      <c r="Q71" s="208">
        <f t="shared" si="5"/>
        <v>9.2245379533291372E-2</v>
      </c>
      <c r="R71" s="207">
        <v>0.96582280894832606</v>
      </c>
      <c r="S71" s="208">
        <v>3.4177191051673939E-2</v>
      </c>
      <c r="T71" s="74"/>
    </row>
    <row r="72" spans="1:20">
      <c r="A72" s="74"/>
      <c r="B72" s="571" t="s">
        <v>116</v>
      </c>
      <c r="C72" s="517" t="s">
        <v>48</v>
      </c>
      <c r="D72" s="518" t="s">
        <v>48</v>
      </c>
      <c r="E72" s="518" t="s">
        <v>48</v>
      </c>
      <c r="F72" s="517" t="s">
        <v>48</v>
      </c>
      <c r="G72" s="518" t="s">
        <v>48</v>
      </c>
      <c r="H72" s="519" t="s">
        <v>48</v>
      </c>
      <c r="I72" s="1492" t="s">
        <v>48</v>
      </c>
      <c r="J72" s="1495" t="s">
        <v>48</v>
      </c>
      <c r="K72" s="1498" t="s">
        <v>48</v>
      </c>
      <c r="L72" s="217" t="s">
        <v>48</v>
      </c>
      <c r="M72" s="214">
        <v>297.03298071883552</v>
      </c>
      <c r="N72" s="215">
        <v>365.00818952769555</v>
      </c>
      <c r="O72" s="216">
        <v>421.0286848491055</v>
      </c>
      <c r="P72" s="231">
        <f t="shared" si="4"/>
        <v>0.15347736551855995</v>
      </c>
      <c r="Q72" s="208">
        <f t="shared" si="5"/>
        <v>0.41744759733479375</v>
      </c>
      <c r="R72" s="230">
        <v>0</v>
      </c>
      <c r="S72" s="208">
        <v>1</v>
      </c>
      <c r="T72" s="74"/>
    </row>
    <row r="73" spans="1:20">
      <c r="A73" s="74"/>
      <c r="B73" s="571" t="s">
        <v>117</v>
      </c>
      <c r="C73" s="517" t="s">
        <v>48</v>
      </c>
      <c r="D73" s="518" t="s">
        <v>48</v>
      </c>
      <c r="E73" s="518" t="s">
        <v>48</v>
      </c>
      <c r="F73" s="517" t="s">
        <v>48</v>
      </c>
      <c r="G73" s="518" t="s">
        <v>48</v>
      </c>
      <c r="H73" s="519" t="s">
        <v>48</v>
      </c>
      <c r="I73" s="231" t="s">
        <v>48</v>
      </c>
      <c r="J73" s="1496" t="s">
        <v>48</v>
      </c>
      <c r="K73" s="1499" t="s">
        <v>48</v>
      </c>
      <c r="L73" s="208" t="s">
        <v>48</v>
      </c>
      <c r="M73" s="214">
        <v>2296.7867131033331</v>
      </c>
      <c r="N73" s="215">
        <v>2404.5806377167269</v>
      </c>
      <c r="O73" s="216">
        <v>2421.5191104683367</v>
      </c>
      <c r="P73" s="231">
        <f t="shared" si="4"/>
        <v>7.0442523265485946E-3</v>
      </c>
      <c r="Q73" s="208">
        <f t="shared" si="5"/>
        <v>5.430734889460842E-2</v>
      </c>
      <c r="R73" s="230">
        <v>0</v>
      </c>
      <c r="S73" s="208">
        <v>1</v>
      </c>
      <c r="T73" s="74"/>
    </row>
    <row r="74" spans="1:20" ht="14.5" thickBot="1">
      <c r="A74" s="74"/>
      <c r="B74" s="572" t="s">
        <v>137</v>
      </c>
      <c r="C74" s="618" t="s">
        <v>48</v>
      </c>
      <c r="D74" s="619" t="s">
        <v>48</v>
      </c>
      <c r="E74" s="619" t="s">
        <v>48</v>
      </c>
      <c r="F74" s="618" t="s">
        <v>48</v>
      </c>
      <c r="G74" s="619" t="s">
        <v>48</v>
      </c>
      <c r="H74" s="620" t="s">
        <v>48</v>
      </c>
      <c r="I74" s="1497" t="s">
        <v>48</v>
      </c>
      <c r="J74" s="1496" t="s">
        <v>48</v>
      </c>
      <c r="K74" s="1499" t="s">
        <v>48</v>
      </c>
      <c r="L74" s="208" t="s">
        <v>48</v>
      </c>
      <c r="M74" s="233">
        <v>524.50200870127594</v>
      </c>
      <c r="N74" s="234">
        <v>498.40840116439773</v>
      </c>
      <c r="O74" s="235">
        <v>468.54148302575987</v>
      </c>
      <c r="P74" s="1497">
        <f t="shared" si="4"/>
        <v>-5.9924588086520569E-2</v>
      </c>
      <c r="Q74" s="236">
        <f t="shared" si="5"/>
        <v>-0.1066926813380189</v>
      </c>
      <c r="R74" s="232">
        <v>0</v>
      </c>
      <c r="S74" s="236">
        <v>1</v>
      </c>
      <c r="T74" s="74"/>
    </row>
    <row r="75" spans="1:20" ht="14.5" thickBot="1">
      <c r="A75" s="74"/>
      <c r="B75" s="573" t="s">
        <v>138</v>
      </c>
      <c r="C75" s="626">
        <v>98857.391695198326</v>
      </c>
      <c r="D75" s="627">
        <v>95735.37297165468</v>
      </c>
      <c r="E75" s="628">
        <v>94305.303152391672</v>
      </c>
      <c r="F75" s="626">
        <v>83090.545863516178</v>
      </c>
      <c r="G75" s="627">
        <v>88057.579716059132</v>
      </c>
      <c r="H75" s="628">
        <v>88730.49914347881</v>
      </c>
      <c r="I75" s="239">
        <v>-8.2389188270425295E-3</v>
      </c>
      <c r="J75" s="240">
        <v>-6.1858917549375669E-2</v>
      </c>
      <c r="K75" s="239">
        <v>7.9421000933870278E-3</v>
      </c>
      <c r="L75" s="240">
        <v>6.8195435542533156E-2</v>
      </c>
      <c r="M75" s="237">
        <v>12717.017111855514</v>
      </c>
      <c r="N75" s="237">
        <v>12985.18039231727</v>
      </c>
      <c r="O75" s="238">
        <v>13165.565783421547</v>
      </c>
      <c r="P75" s="239">
        <f t="shared" si="4"/>
        <v>1.3891635360799626E-2</v>
      </c>
      <c r="Q75" s="240">
        <f t="shared" si="5"/>
        <v>3.5271531650914456E-2</v>
      </c>
      <c r="R75" s="239">
        <v>0.6641181400881957</v>
      </c>
      <c r="S75" s="240">
        <v>0.3358818599118043</v>
      </c>
      <c r="T75" s="74"/>
    </row>
    <row r="76" spans="1:20">
      <c r="A76" s="74"/>
      <c r="B76" s="74"/>
      <c r="C76" s="74"/>
      <c r="D76" s="74"/>
      <c r="E76" s="74"/>
      <c r="F76" s="74"/>
      <c r="G76" s="74"/>
      <c r="H76" s="74"/>
      <c r="I76" s="74"/>
      <c r="J76" s="74"/>
      <c r="K76" s="74"/>
      <c r="L76" s="74"/>
      <c r="M76" s="74"/>
      <c r="N76" s="74"/>
      <c r="O76" s="74"/>
      <c r="P76" s="74"/>
      <c r="Q76" s="74"/>
      <c r="R76" s="74"/>
      <c r="S76" s="74"/>
      <c r="T76" s="74"/>
    </row>
    <row r="77" spans="1:20">
      <c r="A77" s="74"/>
      <c r="B77" s="574" t="s">
        <v>139</v>
      </c>
      <c r="C77" s="74"/>
      <c r="D77" s="74"/>
      <c r="E77" s="74"/>
      <c r="F77" s="74"/>
      <c r="G77" s="74"/>
      <c r="H77" s="74"/>
      <c r="I77" s="74"/>
      <c r="J77" s="74"/>
      <c r="K77" s="74"/>
      <c r="L77" s="74"/>
      <c r="M77" s="74"/>
      <c r="N77" s="74"/>
      <c r="O77" s="74"/>
      <c r="P77" s="74"/>
      <c r="Q77" s="74"/>
      <c r="R77" s="74"/>
      <c r="S77" s="74"/>
      <c r="T77" s="74"/>
    </row>
    <row r="78" spans="1:20">
      <c r="A78" s="74"/>
      <c r="B78" s="561" t="s">
        <v>121</v>
      </c>
      <c r="C78" s="601"/>
      <c r="D78" s="601"/>
      <c r="E78" s="601"/>
      <c r="F78" s="601"/>
      <c r="G78" s="601"/>
      <c r="H78" s="601"/>
      <c r="I78" s="601"/>
      <c r="J78" s="601"/>
      <c r="K78" s="601"/>
      <c r="L78" s="601"/>
      <c r="M78" s="74"/>
      <c r="N78" s="74"/>
      <c r="O78" s="74"/>
      <c r="P78" s="74"/>
      <c r="Q78" s="74"/>
      <c r="R78" s="74"/>
      <c r="S78" s="74"/>
      <c r="T78" s="74"/>
    </row>
    <row r="79" spans="1:20">
      <c r="A79" s="74"/>
      <c r="B79" s="561" t="s">
        <v>122</v>
      </c>
      <c r="C79" s="601"/>
      <c r="D79" s="601"/>
      <c r="E79" s="601"/>
      <c r="F79" s="601"/>
      <c r="G79" s="601"/>
      <c r="H79" s="601"/>
      <c r="I79" s="601"/>
      <c r="J79" s="601"/>
      <c r="K79" s="601"/>
      <c r="L79" s="601"/>
      <c r="M79" s="74"/>
      <c r="N79" s="74"/>
      <c r="O79" s="74"/>
      <c r="P79" s="74"/>
      <c r="Q79" s="74"/>
      <c r="R79" s="74"/>
      <c r="S79" s="74"/>
      <c r="T79" s="74"/>
    </row>
    <row r="80" spans="1:20">
      <c r="A80" s="74"/>
      <c r="B80" s="561" t="s">
        <v>123</v>
      </c>
      <c r="C80" s="241"/>
      <c r="D80" s="74"/>
      <c r="E80" s="74"/>
      <c r="F80" s="74"/>
      <c r="G80" s="74"/>
      <c r="H80" s="74"/>
      <c r="I80" s="74"/>
      <c r="J80" s="74"/>
      <c r="K80" s="74"/>
      <c r="L80" s="74"/>
      <c r="M80" s="74"/>
      <c r="N80" s="74"/>
      <c r="O80" s="74"/>
      <c r="P80" s="74"/>
      <c r="Q80" s="74"/>
      <c r="R80" s="74"/>
      <c r="S80" s="74"/>
      <c r="T80" s="74"/>
    </row>
    <row r="81" spans="1:20">
      <c r="A81" s="74"/>
      <c r="B81" s="561" t="s">
        <v>124</v>
      </c>
      <c r="C81" s="242"/>
      <c r="D81" s="74"/>
      <c r="E81" s="74"/>
      <c r="F81" s="74"/>
      <c r="G81" s="74"/>
      <c r="H81" s="74"/>
      <c r="I81" s="74"/>
      <c r="J81" s="74"/>
      <c r="K81" s="74"/>
      <c r="L81" s="74"/>
      <c r="M81" s="74"/>
      <c r="N81" s="74"/>
      <c r="O81" s="74"/>
      <c r="P81" s="74"/>
      <c r="Q81" s="74"/>
      <c r="R81" s="74"/>
      <c r="S81" s="74"/>
      <c r="T81" s="74"/>
    </row>
    <row r="82" spans="1:20">
      <c r="A82" s="74"/>
      <c r="B82" s="74"/>
      <c r="C82" s="74"/>
      <c r="D82" s="74"/>
      <c r="E82" s="74"/>
      <c r="F82" s="74"/>
      <c r="G82" s="74"/>
      <c r="H82" s="74"/>
      <c r="I82" s="74"/>
      <c r="J82" s="74"/>
      <c r="K82" s="74"/>
      <c r="L82" s="74"/>
      <c r="M82" s="74"/>
      <c r="N82" s="74"/>
      <c r="O82" s="74"/>
      <c r="P82" s="74"/>
      <c r="Q82" s="74"/>
      <c r="R82" s="74"/>
      <c r="S82" s="74"/>
      <c r="T82" s="74"/>
    </row>
    <row r="83" spans="1:20">
      <c r="A83" s="74"/>
      <c r="B83" s="74"/>
      <c r="C83" s="74"/>
      <c r="D83" s="74"/>
      <c r="E83" s="74"/>
      <c r="F83" s="74"/>
      <c r="G83" s="74"/>
      <c r="H83" s="74"/>
      <c r="I83" s="74"/>
      <c r="J83" s="74"/>
      <c r="K83" s="74"/>
      <c r="L83" s="74"/>
      <c r="M83" s="74"/>
      <c r="N83" s="74"/>
      <c r="O83" s="74"/>
      <c r="P83" s="74"/>
      <c r="Q83" s="74"/>
      <c r="R83" s="74"/>
      <c r="S83" s="74"/>
      <c r="T83" s="74"/>
    </row>
    <row r="84" spans="1:20">
      <c r="B84" s="74"/>
      <c r="C84" s="74"/>
      <c r="D84" s="74"/>
      <c r="E84" s="74"/>
      <c r="F84" s="74"/>
      <c r="G84" s="74"/>
      <c r="H84" s="74"/>
      <c r="I84" s="600"/>
      <c r="J84" s="600"/>
      <c r="K84" s="600"/>
      <c r="L84" s="600"/>
      <c r="M84" s="600"/>
      <c r="N84" s="600"/>
      <c r="O84" s="600"/>
      <c r="P84" s="600"/>
      <c r="Q84" s="600"/>
      <c r="R84" s="600"/>
      <c r="S84" s="600"/>
    </row>
    <row r="85" spans="1:20">
      <c r="B85" s="74"/>
      <c r="C85" s="74"/>
      <c r="D85" s="74"/>
      <c r="E85" s="74"/>
      <c r="F85" s="74"/>
      <c r="G85" s="74"/>
      <c r="H85" s="74"/>
      <c r="I85" s="600"/>
      <c r="J85" s="600"/>
      <c r="K85" s="600"/>
      <c r="L85" s="600"/>
      <c r="M85" s="600"/>
      <c r="N85" s="600"/>
      <c r="O85" s="600"/>
      <c r="P85" s="600"/>
      <c r="Q85" s="600"/>
      <c r="R85" s="600"/>
      <c r="S85" s="600"/>
    </row>
    <row r="86" spans="1:20">
      <c r="B86" s="74"/>
      <c r="C86" s="74"/>
      <c r="D86" s="74"/>
      <c r="E86" s="74"/>
      <c r="F86" s="74"/>
      <c r="G86" s="74"/>
      <c r="H86" s="74"/>
      <c r="I86" s="600"/>
      <c r="J86" s="600"/>
      <c r="K86" s="600"/>
      <c r="L86" s="600"/>
      <c r="M86" s="600"/>
      <c r="N86" s="600"/>
      <c r="O86" s="600"/>
      <c r="P86" s="600"/>
      <c r="Q86" s="600"/>
      <c r="R86" s="600"/>
      <c r="S86" s="600"/>
    </row>
    <row r="87" spans="1:20">
      <c r="B87" s="74"/>
      <c r="C87" s="74"/>
      <c r="D87" s="74"/>
      <c r="E87" s="74"/>
      <c r="F87" s="74"/>
      <c r="G87" s="74"/>
      <c r="H87" s="74"/>
      <c r="I87" s="600"/>
      <c r="J87" s="600"/>
      <c r="K87" s="600"/>
      <c r="L87" s="600"/>
      <c r="M87" s="600"/>
      <c r="N87" s="600"/>
      <c r="O87" s="600"/>
      <c r="P87" s="600"/>
      <c r="Q87" s="600"/>
      <c r="R87" s="600"/>
      <c r="S87" s="600"/>
    </row>
    <row r="88" spans="1:20" ht="14.5">
      <c r="B88" s="206"/>
      <c r="C88" s="206"/>
      <c r="D88" s="206"/>
      <c r="E88" s="206"/>
      <c r="F88" s="206"/>
      <c r="G88" s="206"/>
      <c r="H88" s="206"/>
    </row>
    <row r="89" spans="1:20" ht="14.5">
      <c r="B89" s="206"/>
      <c r="C89" s="206"/>
      <c r="D89" s="206"/>
      <c r="E89" s="206"/>
      <c r="F89" s="206"/>
      <c r="G89" s="206"/>
      <c r="H89" s="206"/>
    </row>
    <row r="90" spans="1:20" ht="14.5">
      <c r="B90" s="206"/>
      <c r="C90" s="206"/>
      <c r="D90" s="206"/>
      <c r="E90" s="206"/>
      <c r="F90" s="206"/>
      <c r="G90" s="206"/>
      <c r="H90" s="206"/>
    </row>
    <row r="91" spans="1:20" ht="14.5">
      <c r="B91" s="206"/>
      <c r="C91" s="206"/>
      <c r="D91" s="206"/>
      <c r="E91" s="206"/>
      <c r="F91" s="206"/>
      <c r="G91" s="206"/>
      <c r="H91" s="206"/>
    </row>
    <row r="92" spans="1:20" ht="14.5">
      <c r="B92" s="206"/>
      <c r="C92" s="206"/>
      <c r="D92" s="206"/>
      <c r="E92" s="206"/>
      <c r="F92" s="206"/>
      <c r="G92" s="206"/>
      <c r="H92" s="206"/>
    </row>
    <row r="93" spans="1:20" ht="14.5">
      <c r="B93" s="206"/>
      <c r="C93" s="206"/>
      <c r="D93" s="206"/>
      <c r="E93" s="206"/>
      <c r="F93" s="206"/>
      <c r="G93" s="206"/>
      <c r="H93" s="206"/>
    </row>
    <row r="94" spans="1:20" ht="14.5">
      <c r="B94" s="206"/>
      <c r="C94" s="206"/>
      <c r="D94" s="206"/>
      <c r="E94" s="206"/>
      <c r="F94" s="206"/>
      <c r="G94" s="206"/>
      <c r="H94" s="206"/>
    </row>
    <row r="95" spans="1:20" ht="14.5">
      <c r="B95" s="206"/>
      <c r="C95" s="206"/>
      <c r="D95" s="206"/>
      <c r="E95" s="206"/>
      <c r="F95" s="206"/>
      <c r="G95" s="206"/>
      <c r="H95" s="206"/>
    </row>
    <row r="96" spans="1:20" ht="14.5">
      <c r="B96" s="206"/>
      <c r="C96" s="206"/>
      <c r="D96" s="206"/>
      <c r="E96" s="206"/>
      <c r="F96" s="206"/>
      <c r="G96" s="206"/>
      <c r="H96" s="206"/>
    </row>
    <row r="97" spans="2:8" ht="14.5">
      <c r="B97" s="206"/>
      <c r="C97" s="206"/>
      <c r="D97" s="206"/>
      <c r="E97" s="206"/>
      <c r="F97" s="206"/>
      <c r="G97" s="206"/>
      <c r="H97" s="206"/>
    </row>
    <row r="98" spans="2:8" ht="14.5">
      <c r="B98" s="206"/>
      <c r="C98" s="206"/>
      <c r="D98" s="206"/>
      <c r="E98" s="206"/>
      <c r="F98" s="206"/>
      <c r="G98" s="206"/>
      <c r="H98" s="206"/>
    </row>
    <row r="99" spans="2:8" ht="14.5">
      <c r="B99" s="206"/>
      <c r="C99" s="206"/>
      <c r="D99" s="206"/>
      <c r="E99" s="206"/>
      <c r="F99" s="206"/>
      <c r="G99" s="206"/>
      <c r="H99" s="206"/>
    </row>
    <row r="100" spans="2:8" ht="14.5">
      <c r="B100" s="206"/>
      <c r="C100" s="206"/>
      <c r="D100" s="206"/>
      <c r="E100" s="206"/>
      <c r="F100" s="206"/>
      <c r="G100" s="206"/>
      <c r="H100" s="206"/>
    </row>
    <row r="101" spans="2:8" ht="14.5">
      <c r="B101" s="206"/>
      <c r="C101" s="206"/>
      <c r="D101" s="206"/>
      <c r="E101" s="206"/>
      <c r="F101" s="206"/>
      <c r="G101" s="206"/>
      <c r="H101" s="206"/>
    </row>
    <row r="102" spans="2:8" ht="14.5">
      <c r="B102" s="206"/>
      <c r="C102" s="206"/>
      <c r="D102" s="206"/>
      <c r="E102" s="206"/>
      <c r="F102" s="206"/>
      <c r="G102" s="206"/>
      <c r="H102" s="206"/>
    </row>
    <row r="103" spans="2:8" ht="14.5">
      <c r="B103" s="206"/>
      <c r="C103" s="206"/>
      <c r="D103" s="206"/>
      <c r="E103" s="206"/>
      <c r="F103" s="206"/>
      <c r="G103" s="206"/>
      <c r="H103" s="206"/>
    </row>
    <row r="104" spans="2:8" ht="14.5">
      <c r="B104" s="206"/>
      <c r="C104" s="206"/>
      <c r="D104" s="206"/>
      <c r="E104" s="206"/>
      <c r="F104" s="206"/>
      <c r="G104" s="206"/>
      <c r="H104" s="206"/>
    </row>
    <row r="105" spans="2:8" ht="14.5">
      <c r="B105" s="206"/>
      <c r="C105" s="206"/>
      <c r="D105" s="206"/>
      <c r="E105" s="206"/>
      <c r="F105" s="206"/>
      <c r="G105" s="206"/>
      <c r="H105" s="206"/>
    </row>
  </sheetData>
  <mergeCells count="19">
    <mergeCell ref="B4:B5"/>
    <mergeCell ref="B29:B30"/>
    <mergeCell ref="B58:B59"/>
    <mergeCell ref="C58:H58"/>
    <mergeCell ref="I58:J59"/>
    <mergeCell ref="C4:E5"/>
    <mergeCell ref="F4:G5"/>
    <mergeCell ref="H4:I5"/>
    <mergeCell ref="J4:L5"/>
    <mergeCell ref="C29:E30"/>
    <mergeCell ref="F29:G30"/>
    <mergeCell ref="H29:I30"/>
    <mergeCell ref="J29:L30"/>
    <mergeCell ref="R58:S58"/>
    <mergeCell ref="M59:O59"/>
    <mergeCell ref="R59:S59"/>
    <mergeCell ref="K58:L59"/>
    <mergeCell ref="M58:O58"/>
    <mergeCell ref="P58:Q59"/>
  </mergeCells>
  <hyperlinks>
    <hyperlink ref="A1" location="Índice!A1" display="Volver al índice" xr:uid="{853F5195-8A7B-4A03-B9BB-743548B18C47}"/>
  </hyperlinks>
  <pageMargins left="0.7" right="0.7" top="0.75" bottom="0.75" header="0.3" footer="0.3"/>
  <pageSetup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dimension ref="A1:G42"/>
  <sheetViews>
    <sheetView showGridLines="0" zoomScale="130" zoomScaleNormal="130" workbookViewId="0">
      <pane xSplit="2" topLeftCell="C1" activePane="topRight" state="frozen"/>
      <selection sqref="A1:A3"/>
      <selection pane="topRight" activeCell="G36" sqref="G36"/>
    </sheetView>
  </sheetViews>
  <sheetFormatPr baseColWidth="10" defaultColWidth="11.453125" defaultRowHeight="14"/>
  <cols>
    <col min="1" max="1" width="11.453125" style="46"/>
    <col min="2" max="2" width="55.453125" style="46" customWidth="1"/>
    <col min="3" max="3" width="12" style="46" bestFit="1" customWidth="1"/>
    <col min="4" max="5" width="15.90625" style="46" bestFit="1" customWidth="1"/>
    <col min="6" max="7" width="11.453125" style="46" bestFit="1" customWidth="1"/>
    <col min="8" max="16384" width="11.453125" style="46"/>
  </cols>
  <sheetData>
    <row r="1" spans="1:7" ht="14.5">
      <c r="A1" s="608" t="s">
        <v>54</v>
      </c>
    </row>
    <row r="2" spans="1:7" ht="14.5" thickBot="1"/>
    <row r="3" spans="1:7" customFormat="1" ht="14.5">
      <c r="B3" s="633" t="s">
        <v>140</v>
      </c>
      <c r="C3" s="1903" t="s">
        <v>125</v>
      </c>
      <c r="D3" s="1921"/>
      <c r="E3" s="1921"/>
      <c r="F3" s="1903" t="s">
        <v>51</v>
      </c>
      <c r="G3" s="1907"/>
    </row>
    <row r="4" spans="1:7" customFormat="1" ht="14.5">
      <c r="B4" s="634" t="s">
        <v>53</v>
      </c>
      <c r="C4" s="1912"/>
      <c r="D4" s="1913"/>
      <c r="E4" s="1913"/>
      <c r="F4" s="1912"/>
      <c r="G4" s="1908"/>
    </row>
    <row r="5" spans="1:7" customFormat="1" ht="15" thickBot="1">
      <c r="B5" s="388"/>
      <c r="C5" s="500" t="s">
        <v>794</v>
      </c>
      <c r="D5" s="635" t="s">
        <v>637</v>
      </c>
      <c r="E5" s="635" t="s">
        <v>795</v>
      </c>
      <c r="F5" s="389" t="s">
        <v>55</v>
      </c>
      <c r="G5" s="391" t="s">
        <v>56</v>
      </c>
    </row>
    <row r="6" spans="1:7" customFormat="1" ht="15" thickBot="1">
      <c r="B6" s="636" t="s">
        <v>141</v>
      </c>
      <c r="C6" s="615">
        <v>151392202</v>
      </c>
      <c r="D6" s="616">
        <v>142845549</v>
      </c>
      <c r="E6" s="616">
        <v>145129260</v>
      </c>
      <c r="F6" s="637">
        <v>1.5987274479234911E-2</v>
      </c>
      <c r="G6" s="638">
        <v>-4.1368986759304817E-2</v>
      </c>
    </row>
    <row r="7" spans="1:7" customFormat="1" ht="15" thickBot="1">
      <c r="B7" s="639" t="s">
        <v>142</v>
      </c>
      <c r="C7" s="398">
        <v>8030104</v>
      </c>
      <c r="D7" s="399">
        <v>7956184</v>
      </c>
      <c r="E7" s="399">
        <v>8056216</v>
      </c>
      <c r="F7" s="640">
        <v>1.2572861562779342E-2</v>
      </c>
      <c r="G7" s="641">
        <v>3.2517636135223154E-3</v>
      </c>
    </row>
    <row r="8" spans="1:7" customFormat="1" ht="15" thickBot="1">
      <c r="B8" s="639" t="s">
        <v>143</v>
      </c>
      <c r="C8" s="398">
        <v>837923.63551385899</v>
      </c>
      <c r="D8" s="399">
        <v>682153.9939609298</v>
      </c>
      <c r="E8" s="399">
        <v>1018084</v>
      </c>
      <c r="F8" s="642">
        <v>0.49245479615019377</v>
      </c>
      <c r="G8" s="643">
        <v>0.21500809483152628</v>
      </c>
    </row>
    <row r="9" spans="1:7" customFormat="1" ht="15">
      <c r="B9" s="644" t="s">
        <v>738</v>
      </c>
      <c r="C9" s="398">
        <v>6250131</v>
      </c>
      <c r="D9" s="399">
        <v>5979395</v>
      </c>
      <c r="E9" s="399">
        <v>6406345</v>
      </c>
      <c r="F9" s="640">
        <v>7.1403545007479849E-2</v>
      </c>
      <c r="G9" s="641">
        <v>2.4993716131709878E-2</v>
      </c>
    </row>
    <row r="10" spans="1:7" customFormat="1" ht="15">
      <c r="B10" s="644" t="s">
        <v>739</v>
      </c>
      <c r="C10" s="405">
        <v>4667607.5598690491</v>
      </c>
      <c r="D10" s="406">
        <v>4862669.4706153851</v>
      </c>
      <c r="E10" s="406">
        <v>5133831.6605127603</v>
      </c>
      <c r="F10" s="645">
        <v>5.5764059543010398E-2</v>
      </c>
      <c r="G10" s="646">
        <v>9.9885025607592257E-2</v>
      </c>
    </row>
    <row r="11" spans="1:7" customFormat="1" ht="14.5">
      <c r="B11" s="647" t="s">
        <v>740</v>
      </c>
      <c r="C11" s="405">
        <v>1808982</v>
      </c>
      <c r="D11" s="406">
        <v>2084124</v>
      </c>
      <c r="E11" s="406">
        <v>2253098</v>
      </c>
      <c r="F11" s="645">
        <v>8.1076749751934143E-2</v>
      </c>
      <c r="G11" s="646">
        <v>0.24550603599151347</v>
      </c>
    </row>
    <row r="12" spans="1:7" customFormat="1" ht="15" thickBot="1">
      <c r="B12" s="647" t="s">
        <v>741</v>
      </c>
      <c r="C12" s="405">
        <v>8059113</v>
      </c>
      <c r="D12" s="406">
        <v>8063519</v>
      </c>
      <c r="E12" s="406">
        <v>8659443</v>
      </c>
      <c r="F12" s="645">
        <v>7.3903713750783001E-2</v>
      </c>
      <c r="G12" s="646">
        <v>7.4490827960843831E-2</v>
      </c>
    </row>
    <row r="13" spans="1:7" customFormat="1" ht="14.5">
      <c r="B13" s="636" t="s">
        <v>144</v>
      </c>
      <c r="C13" s="658">
        <v>4.1284365491955785E-2</v>
      </c>
      <c r="D13" s="659">
        <v>4.1859162164023744E-2</v>
      </c>
      <c r="E13" s="659">
        <v>4.414233904313989E-2</v>
      </c>
      <c r="F13" s="648" t="s">
        <v>645</v>
      </c>
      <c r="G13" s="649" t="s">
        <v>807</v>
      </c>
    </row>
    <row r="14" spans="1:7" customFormat="1" ht="14.5">
      <c r="B14" s="650" t="s">
        <v>145</v>
      </c>
      <c r="C14" s="660">
        <v>3.0831228413396413E-2</v>
      </c>
      <c r="D14" s="661">
        <v>3.404144899618388E-2</v>
      </c>
      <c r="E14" s="661">
        <v>3.5374201318967381E-2</v>
      </c>
      <c r="F14" s="651" t="s">
        <v>808</v>
      </c>
      <c r="G14" s="652" t="s">
        <v>644</v>
      </c>
    </row>
    <row r="15" spans="1:7" customFormat="1" ht="14.5">
      <c r="B15" s="650" t="s">
        <v>146</v>
      </c>
      <c r="C15" s="660">
        <v>5.3233342890408583E-2</v>
      </c>
      <c r="D15" s="661">
        <v>5.6449214248880795E-2</v>
      </c>
      <c r="E15" s="661">
        <v>5.9667106412586962E-2</v>
      </c>
      <c r="F15" s="651" t="s">
        <v>809</v>
      </c>
      <c r="G15" s="652" t="s">
        <v>810</v>
      </c>
    </row>
    <row r="16" spans="1:7" customFormat="1" ht="14.5">
      <c r="B16" s="650" t="s">
        <v>147</v>
      </c>
      <c r="C16" s="660">
        <v>5.3041728001287675E-2</v>
      </c>
      <c r="D16" s="661">
        <v>5.5697808267025528E-2</v>
      </c>
      <c r="E16" s="661">
        <v>5.5510625493439436E-2</v>
      </c>
      <c r="F16" s="651" t="s">
        <v>811</v>
      </c>
      <c r="G16" s="652" t="s">
        <v>812</v>
      </c>
    </row>
    <row r="17" spans="2:7" customFormat="1" ht="14.5">
      <c r="B17" s="653" t="s">
        <v>75</v>
      </c>
      <c r="C17" s="645">
        <v>1.2847897108076616</v>
      </c>
      <c r="D17" s="662">
        <v>1.330600169415133</v>
      </c>
      <c r="E17" s="662">
        <v>1.2575370199388263</v>
      </c>
      <c r="F17" s="651" t="s">
        <v>813</v>
      </c>
      <c r="G17" s="1693" t="s">
        <v>897</v>
      </c>
    </row>
    <row r="18" spans="2:7" customFormat="1" ht="14.5">
      <c r="B18" s="653" t="s">
        <v>148</v>
      </c>
      <c r="C18" s="645">
        <v>1.7203897065042217</v>
      </c>
      <c r="D18" s="662">
        <v>1.6361761884245696</v>
      </c>
      <c r="E18" s="662">
        <v>1.5692403905575969</v>
      </c>
      <c r="F18" s="651" t="s">
        <v>814</v>
      </c>
      <c r="G18" s="652" t="s">
        <v>815</v>
      </c>
    </row>
    <row r="19" spans="2:7" customFormat="1" ht="15" thickBot="1">
      <c r="B19" s="655" t="s">
        <v>76</v>
      </c>
      <c r="C19" s="663">
        <v>0.99640047235967533</v>
      </c>
      <c r="D19" s="664">
        <v>0.98668881415173693</v>
      </c>
      <c r="E19" s="664">
        <v>0.93033882202354123</v>
      </c>
      <c r="F19" s="656" t="s">
        <v>816</v>
      </c>
      <c r="G19" s="657" t="s">
        <v>817</v>
      </c>
    </row>
    <row r="20" spans="2:7" customFormat="1" ht="14.5">
      <c r="B20" s="1949" t="s">
        <v>149</v>
      </c>
      <c r="C20" s="1949"/>
      <c r="D20" s="1949"/>
    </row>
    <row r="21" spans="2:7" customFormat="1" ht="14.5">
      <c r="B21" s="205" t="s">
        <v>150</v>
      </c>
      <c r="C21" s="243"/>
      <c r="D21" s="243"/>
    </row>
    <row r="22" spans="2:7" customFormat="1" ht="14.5">
      <c r="B22" s="205" t="s">
        <v>151</v>
      </c>
      <c r="C22" s="243"/>
      <c r="D22" s="243"/>
    </row>
    <row r="23" spans="2:7" customFormat="1" ht="14.5">
      <c r="B23" s="243"/>
      <c r="C23" s="243"/>
      <c r="D23" s="243"/>
    </row>
    <row r="24" spans="2:7" customFormat="1" ht="15" thickBot="1"/>
    <row r="25" spans="2:7" customFormat="1" ht="16.5">
      <c r="B25" s="609" t="s">
        <v>619</v>
      </c>
      <c r="C25" s="1950" t="s">
        <v>125</v>
      </c>
      <c r="D25" s="1951"/>
      <c r="E25" s="1951"/>
      <c r="F25" s="1950" t="s">
        <v>51</v>
      </c>
      <c r="G25" s="1954"/>
    </row>
    <row r="26" spans="2:7" customFormat="1" ht="14.5">
      <c r="B26" s="181" t="s">
        <v>53</v>
      </c>
      <c r="C26" s="1952"/>
      <c r="D26" s="1953"/>
      <c r="E26" s="1953"/>
      <c r="F26" s="1952"/>
      <c r="G26" s="1955"/>
    </row>
    <row r="27" spans="2:7" customFormat="1" ht="15" thickBot="1">
      <c r="B27" s="245"/>
      <c r="C27" s="182" t="s">
        <v>794</v>
      </c>
      <c r="D27" s="183" t="s">
        <v>637</v>
      </c>
      <c r="E27" s="183" t="s">
        <v>795</v>
      </c>
      <c r="F27" s="167" t="s">
        <v>55</v>
      </c>
      <c r="G27" s="168" t="s">
        <v>56</v>
      </c>
    </row>
    <row r="28" spans="2:7" customFormat="1" ht="15" thickBot="1">
      <c r="B28" s="49" t="s">
        <v>152</v>
      </c>
      <c r="C28" s="615">
        <v>139190831.55995294</v>
      </c>
      <c r="D28" s="616">
        <v>137905144.09740001</v>
      </c>
      <c r="E28" s="616">
        <v>140949490.07957</v>
      </c>
      <c r="F28" s="91">
        <v>2.2075652087494409E-2</v>
      </c>
      <c r="G28" s="92">
        <v>1.2634873288040908E-2</v>
      </c>
    </row>
    <row r="29" spans="2:7" customFormat="1" ht="17" thickBot="1">
      <c r="B29" s="50" t="s">
        <v>620</v>
      </c>
      <c r="C29" s="398">
        <v>7875551.9911612598</v>
      </c>
      <c r="D29" s="399">
        <v>7824302.0167533848</v>
      </c>
      <c r="E29" s="400">
        <v>7942817.7314247489</v>
      </c>
      <c r="F29" s="76">
        <v>1.5147129343626865E-2</v>
      </c>
      <c r="G29" s="77">
        <v>8.5410826236664416E-3</v>
      </c>
    </row>
    <row r="30" spans="2:7" customFormat="1" ht="15" thickBot="1">
      <c r="B30" s="51" t="s">
        <v>153</v>
      </c>
      <c r="C30" s="398">
        <v>837923.63551385899</v>
      </c>
      <c r="D30" s="399">
        <v>682153.9939609298</v>
      </c>
      <c r="E30" s="400">
        <v>1018084</v>
      </c>
      <c r="F30" s="76">
        <v>0.49245479615019377</v>
      </c>
      <c r="G30" s="77">
        <v>0.21500809483152622</v>
      </c>
    </row>
    <row r="31" spans="2:7" customFormat="1" ht="14.5">
      <c r="B31" s="52" t="s">
        <v>154</v>
      </c>
      <c r="C31" s="398">
        <v>5037162.5839799996</v>
      </c>
      <c r="D31" s="399">
        <v>5182725.4882300003</v>
      </c>
      <c r="E31" s="400">
        <v>5622036.9230606789</v>
      </c>
      <c r="F31" s="631">
        <v>8.4764557920028266E-2</v>
      </c>
      <c r="G31" s="62">
        <v>0.11611186443351885</v>
      </c>
    </row>
    <row r="32" spans="2:7" customFormat="1" ht="14.5">
      <c r="B32" s="52" t="s">
        <v>155</v>
      </c>
      <c r="C32" s="405">
        <v>1808982</v>
      </c>
      <c r="D32" s="406">
        <v>2084124</v>
      </c>
      <c r="E32" s="407">
        <v>2253098</v>
      </c>
      <c r="F32" s="631">
        <v>8.1076749751934143E-2</v>
      </c>
      <c r="G32" s="62">
        <v>0.24550603599151347</v>
      </c>
    </row>
    <row r="33" spans="2:7" customFormat="1" ht="15" thickBot="1">
      <c r="B33" s="155" t="s">
        <v>156</v>
      </c>
      <c r="C33" s="424">
        <v>6846144.5839799996</v>
      </c>
      <c r="D33" s="425">
        <v>7266849.4882300003</v>
      </c>
      <c r="E33" s="426">
        <v>7875134.9230606789</v>
      </c>
      <c r="F33" s="632">
        <v>8.3706898817143355E-2</v>
      </c>
      <c r="G33" s="157">
        <v>0.1503021629850646</v>
      </c>
    </row>
    <row r="34" spans="2:7" customFormat="1" ht="14.5">
      <c r="B34" s="53" t="s">
        <v>157</v>
      </c>
      <c r="C34" s="629">
        <v>3.618889640594157E-2</v>
      </c>
      <c r="D34" s="630">
        <v>3.7581814095125642E-2</v>
      </c>
      <c r="E34" s="630">
        <v>3.98868908279617E-2</v>
      </c>
      <c r="F34" s="54" t="s">
        <v>818</v>
      </c>
      <c r="G34" s="75" t="s">
        <v>819</v>
      </c>
    </row>
    <row r="35" spans="2:7" customFormat="1" ht="14.5">
      <c r="B35" s="57" t="s">
        <v>158</v>
      </c>
      <c r="C35" s="629">
        <v>4.9185312762724573E-2</v>
      </c>
      <c r="D35" s="630">
        <v>5.2694549835628691E-2</v>
      </c>
      <c r="E35" s="630">
        <v>5.5872035568308484E-2</v>
      </c>
      <c r="F35" s="54" t="s">
        <v>904</v>
      </c>
      <c r="G35" s="75" t="s">
        <v>905</v>
      </c>
    </row>
    <row r="36" spans="2:7" customFormat="1" ht="14.5">
      <c r="B36" s="55" t="s">
        <v>159</v>
      </c>
      <c r="C36" s="58">
        <v>5.6580968034299475E-2</v>
      </c>
      <c r="D36" s="665">
        <v>5.6736839426578721E-2</v>
      </c>
      <c r="E36" s="665">
        <v>5.63522275032056E-2</v>
      </c>
      <c r="F36" s="54" t="s">
        <v>820</v>
      </c>
      <c r="G36" s="75" t="s">
        <v>811</v>
      </c>
    </row>
    <row r="37" spans="2:7" customFormat="1" ht="15" thickBot="1">
      <c r="B37" s="56" t="s">
        <v>160</v>
      </c>
      <c r="C37" s="156">
        <v>1.150363083127119</v>
      </c>
      <c r="D37" s="632">
        <v>1.0767117207293588</v>
      </c>
      <c r="E37" s="632">
        <v>1.0085944950817129</v>
      </c>
      <c r="F37" s="153" t="s">
        <v>821</v>
      </c>
      <c r="G37" s="154" t="s">
        <v>822</v>
      </c>
    </row>
    <row r="38" spans="2:7" customFormat="1" ht="14.5">
      <c r="B38" s="184" t="s">
        <v>161</v>
      </c>
      <c r="C38" s="244"/>
      <c r="D38" s="244"/>
      <c r="E38" s="244"/>
      <c r="F38" s="199"/>
      <c r="G38" s="199"/>
    </row>
    <row r="39" spans="2:7" customFormat="1" ht="14.5">
      <c r="B39" s="184" t="s">
        <v>618</v>
      </c>
      <c r="C39" s="244"/>
      <c r="D39" s="244"/>
      <c r="E39" s="244"/>
      <c r="F39" s="199"/>
      <c r="G39" s="199"/>
    </row>
    <row r="40" spans="2:7" customFormat="1" ht="14.5"/>
    <row r="41" spans="2:7" customFormat="1" ht="14.5"/>
    <row r="42" spans="2:7" ht="14.5">
      <c r="B42"/>
      <c r="C42"/>
      <c r="D42"/>
      <c r="E42"/>
      <c r="F42"/>
      <c r="G42"/>
    </row>
  </sheetData>
  <mergeCells count="5">
    <mergeCell ref="C3:E4"/>
    <mergeCell ref="F3:G4"/>
    <mergeCell ref="B20:D20"/>
    <mergeCell ref="C25:E26"/>
    <mergeCell ref="F25:G26"/>
  </mergeCells>
  <hyperlinks>
    <hyperlink ref="A1" location="Índice!A1" display="Volver al índice" xr:uid="{5105ED07-AC75-4E67-A8F7-BC900E7E5758}"/>
  </hyperlinks>
  <pageMargins left="0.7" right="0.7" top="0.75" bottom="0.75" header="0.3" footer="0.3"/>
  <pageSetup orientation="portrait" horizontalDpi="4294967293" verticalDpi="0" r:id="rId1"/>
  <ignoredErrors>
    <ignoredError sqref="B4 B2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XFB25"/>
  <sheetViews>
    <sheetView showGridLines="0" zoomScale="90" zoomScaleNormal="90" workbookViewId="0">
      <pane xSplit="2" topLeftCell="C1" activePane="topRight" state="frozen"/>
      <selection activeCell="N35" sqref="N35"/>
      <selection pane="topRight" activeCell="K23" sqref="K23"/>
    </sheetView>
  </sheetViews>
  <sheetFormatPr baseColWidth="10" defaultColWidth="11.453125" defaultRowHeight="13"/>
  <cols>
    <col min="1" max="1" width="11.453125" style="74"/>
    <col min="2" max="2" width="36.453125" style="74" customWidth="1"/>
    <col min="3" max="4" width="15.90625" style="74" bestFit="1" customWidth="1"/>
    <col min="5" max="5" width="15.453125" style="74" customWidth="1"/>
    <col min="6" max="6" width="6.54296875" style="74" customWidth="1"/>
    <col min="7" max="7" width="7.453125" style="74" customWidth="1"/>
    <col min="8" max="8" width="8.54296875" style="74" customWidth="1"/>
    <col min="9" max="9" width="8.453125" style="74" customWidth="1"/>
    <col min="10" max="16384" width="11.453125" style="74"/>
  </cols>
  <sheetData>
    <row r="1" spans="1:16382">
      <c r="A1" s="614" t="s">
        <v>54</v>
      </c>
    </row>
    <row r="2" spans="1:16382" ht="13.5" thickBot="1"/>
    <row r="3" spans="1:16382" customFormat="1" ht="14.4" customHeight="1">
      <c r="B3" s="611" t="s">
        <v>162</v>
      </c>
      <c r="C3" s="1960" t="s">
        <v>125</v>
      </c>
      <c r="D3" s="1961"/>
      <c r="E3" s="1961"/>
      <c r="F3" s="1960" t="s">
        <v>51</v>
      </c>
      <c r="G3" s="1961"/>
      <c r="H3" s="1956" t="s">
        <v>163</v>
      </c>
      <c r="I3" s="1957"/>
    </row>
    <row r="4" spans="1:16382" customFormat="1" ht="14.5">
      <c r="B4" s="612" t="s">
        <v>164</v>
      </c>
      <c r="C4" s="1962"/>
      <c r="D4" s="1963"/>
      <c r="E4" s="1963"/>
      <c r="F4" s="1962"/>
      <c r="G4" s="1963"/>
      <c r="H4" s="1958"/>
      <c r="I4" s="1959"/>
    </row>
    <row r="5" spans="1:16382" customFormat="1" ht="15" thickBot="1">
      <c r="B5" s="599"/>
      <c r="C5" s="672" t="s">
        <v>794</v>
      </c>
      <c r="D5" s="673" t="s">
        <v>637</v>
      </c>
      <c r="E5" s="673" t="s">
        <v>795</v>
      </c>
      <c r="F5" s="138" t="s">
        <v>55</v>
      </c>
      <c r="G5" s="139" t="s">
        <v>56</v>
      </c>
      <c r="H5" s="140" t="s">
        <v>135</v>
      </c>
      <c r="I5" s="141" t="s">
        <v>136</v>
      </c>
    </row>
    <row r="6" spans="1:16382" s="127" customFormat="1">
      <c r="B6" s="126" t="s">
        <v>165</v>
      </c>
      <c r="C6" s="398">
        <v>53512524</v>
      </c>
      <c r="D6" s="399">
        <v>43930450</v>
      </c>
      <c r="E6" s="400">
        <v>45120127</v>
      </c>
      <c r="F6" s="669">
        <v>2.7080919954154806E-2</v>
      </c>
      <c r="G6" s="185">
        <v>-0.15683052064597064</v>
      </c>
      <c r="H6" s="78">
        <v>0.46716120723685017</v>
      </c>
      <c r="I6" s="79">
        <v>0.53283879276314983</v>
      </c>
    </row>
    <row r="7" spans="1:16382">
      <c r="B7" s="126" t="s">
        <v>166</v>
      </c>
      <c r="C7" s="405">
        <v>55154337</v>
      </c>
      <c r="D7" s="406">
        <v>49456054</v>
      </c>
      <c r="E7" s="407">
        <v>49395543</v>
      </c>
      <c r="F7" s="670">
        <v>-1.2235306925214859E-3</v>
      </c>
      <c r="G7" s="79">
        <v>-0.10441235110849034</v>
      </c>
      <c r="H7" s="78">
        <v>0.563183443494082</v>
      </c>
      <c r="I7" s="79">
        <v>0.436816556505918</v>
      </c>
    </row>
    <row r="8" spans="1:16382">
      <c r="B8" s="126" t="s">
        <v>167</v>
      </c>
      <c r="C8" s="405">
        <v>39372047</v>
      </c>
      <c r="D8" s="406">
        <v>45107429</v>
      </c>
      <c r="E8" s="407">
        <v>49213763</v>
      </c>
      <c r="F8" s="670">
        <v>9.1034538900454737E-2</v>
      </c>
      <c r="G8" s="79">
        <v>0.24996708959531619</v>
      </c>
      <c r="H8" s="78">
        <v>0.49024603137947409</v>
      </c>
      <c r="I8" s="79">
        <v>0.50975396862052591</v>
      </c>
    </row>
    <row r="9" spans="1:16382" ht="14.5">
      <c r="B9" s="128" t="s">
        <v>168</v>
      </c>
      <c r="C9" s="405">
        <v>3745597</v>
      </c>
      <c r="D9" s="406">
        <v>3545001</v>
      </c>
      <c r="E9" s="407">
        <v>3245358</v>
      </c>
      <c r="F9" s="670">
        <v>-8.4525505070379384E-2</v>
      </c>
      <c r="G9" s="79">
        <v>-0.13355387672512553</v>
      </c>
      <c r="H9" s="78">
        <v>0.70924810144212136</v>
      </c>
      <c r="I9" s="79">
        <v>0.29075189855787864</v>
      </c>
    </row>
    <row r="10" spans="1:16382" ht="13.5" thickBot="1">
      <c r="B10" s="126" t="s">
        <v>169</v>
      </c>
      <c r="C10" s="424">
        <v>1007509</v>
      </c>
      <c r="D10" s="425">
        <v>1348783</v>
      </c>
      <c r="E10" s="426">
        <v>1496744</v>
      </c>
      <c r="F10" s="671">
        <v>0.10969963292835097</v>
      </c>
      <c r="G10" s="186">
        <v>0.48558871434399098</v>
      </c>
      <c r="H10" s="78">
        <v>0.51098491707518212</v>
      </c>
      <c r="I10" s="79">
        <v>0.48901508292481788</v>
      </c>
    </row>
    <row r="11" spans="1:16382" s="129" customFormat="1" ht="13.5" thickBot="1">
      <c r="A11" s="74"/>
      <c r="B11" s="613" t="s">
        <v>170</v>
      </c>
      <c r="C11" s="626">
        <v>152792014</v>
      </c>
      <c r="D11" s="627">
        <v>143387717</v>
      </c>
      <c r="E11" s="628">
        <v>148471535</v>
      </c>
      <c r="F11" s="80">
        <v>3.5455045288153936E-2</v>
      </c>
      <c r="G11" s="81">
        <v>-2.8276863998926018E-2</v>
      </c>
      <c r="H11" s="80">
        <v>0.51098491707518212</v>
      </c>
      <c r="I11" s="81">
        <v>0.48901508292481788</v>
      </c>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c r="HR11" s="74"/>
      <c r="HS11" s="74"/>
      <c r="HT11" s="74"/>
      <c r="HU11" s="74"/>
      <c r="HV11" s="74"/>
      <c r="HW11" s="74"/>
      <c r="HX11" s="74"/>
      <c r="HY11" s="74"/>
      <c r="HZ11" s="74"/>
      <c r="IA11" s="74"/>
      <c r="IB11" s="74"/>
      <c r="IC11" s="74"/>
      <c r="ID11" s="74"/>
      <c r="IE11" s="74"/>
      <c r="IF11" s="74"/>
      <c r="IG11" s="74"/>
      <c r="IH11" s="74"/>
      <c r="II11" s="74"/>
      <c r="IJ11" s="74"/>
      <c r="IK11" s="74"/>
      <c r="IL11" s="74"/>
      <c r="IM11" s="74"/>
      <c r="IN11" s="74"/>
      <c r="IO11" s="74"/>
      <c r="IP11" s="74"/>
      <c r="IQ11" s="74"/>
      <c r="IR11" s="74"/>
      <c r="IS11" s="74"/>
      <c r="IT11" s="74"/>
      <c r="IU11" s="74"/>
      <c r="IV11" s="74"/>
      <c r="IW11" s="74"/>
      <c r="IX11" s="74"/>
      <c r="IY11" s="74"/>
      <c r="IZ11" s="74"/>
      <c r="JA11" s="74"/>
      <c r="JB11" s="74"/>
      <c r="JC11" s="74"/>
      <c r="JD11" s="74"/>
      <c r="JE11" s="74"/>
      <c r="JF11" s="74"/>
      <c r="JG11" s="74"/>
      <c r="JH11" s="74"/>
      <c r="JI11" s="74"/>
      <c r="JJ11" s="74"/>
      <c r="JK11" s="74"/>
      <c r="JL11" s="74"/>
      <c r="JM11" s="74"/>
      <c r="JN11" s="74"/>
      <c r="JO11" s="74"/>
      <c r="JP11" s="74"/>
      <c r="JQ11" s="74"/>
      <c r="JR11" s="74"/>
      <c r="JS11" s="74"/>
      <c r="JT11" s="74"/>
      <c r="JU11" s="74"/>
      <c r="JV11" s="74"/>
      <c r="JW11" s="74"/>
      <c r="JX11" s="74"/>
      <c r="JY11" s="74"/>
      <c r="JZ11" s="74"/>
      <c r="KA11" s="74"/>
      <c r="KB11" s="74"/>
      <c r="KC11" s="74"/>
      <c r="KD11" s="74"/>
      <c r="KE11" s="74"/>
      <c r="KF11" s="74"/>
      <c r="KG11" s="74"/>
      <c r="KH11" s="74"/>
      <c r="KI11" s="74"/>
      <c r="KJ11" s="74"/>
      <c r="KK11" s="74"/>
      <c r="KL11" s="74"/>
      <c r="KM11" s="74"/>
      <c r="KN11" s="74"/>
      <c r="KO11" s="74"/>
      <c r="KP11" s="74"/>
      <c r="KQ11" s="74"/>
      <c r="KR11" s="74"/>
      <c r="KS11" s="74"/>
      <c r="KT11" s="74"/>
      <c r="KU11" s="74"/>
      <c r="KV11" s="74"/>
      <c r="KW11" s="74"/>
      <c r="KX11" s="74"/>
      <c r="KY11" s="74"/>
      <c r="KZ11" s="74"/>
      <c r="LA11" s="74"/>
      <c r="LB11" s="74"/>
      <c r="LC11" s="74"/>
      <c r="LD11" s="74"/>
      <c r="LE11" s="74"/>
      <c r="LF11" s="74"/>
      <c r="LG11" s="74"/>
      <c r="LH11" s="74"/>
      <c r="LI11" s="74"/>
      <c r="LJ11" s="74"/>
      <c r="LK11" s="74"/>
      <c r="LL11" s="74"/>
      <c r="LM11" s="74"/>
      <c r="LN11" s="74"/>
      <c r="LO11" s="74"/>
      <c r="LP11" s="74"/>
      <c r="LQ11" s="74"/>
      <c r="LR11" s="74"/>
      <c r="LS11" s="74"/>
      <c r="LT11" s="74"/>
      <c r="LU11" s="74"/>
      <c r="LV11" s="74"/>
      <c r="LW11" s="74"/>
      <c r="LX11" s="74"/>
      <c r="LY11" s="74"/>
      <c r="LZ11" s="74"/>
      <c r="MA11" s="74"/>
      <c r="MB11" s="74"/>
      <c r="MC11" s="74"/>
      <c r="MD11" s="74"/>
      <c r="ME11" s="74"/>
      <c r="MF11" s="74"/>
      <c r="MG11" s="74"/>
      <c r="MH11" s="74"/>
      <c r="MI11" s="74"/>
      <c r="MJ11" s="74"/>
      <c r="MK11" s="74"/>
      <c r="ML11" s="74"/>
      <c r="MM11" s="74"/>
      <c r="MN11" s="74"/>
      <c r="MO11" s="74"/>
      <c r="MP11" s="74"/>
      <c r="MQ11" s="74"/>
      <c r="MR11" s="74"/>
      <c r="MS11" s="74"/>
      <c r="MT11" s="74"/>
      <c r="MU11" s="74"/>
      <c r="MV11" s="74"/>
      <c r="MW11" s="74"/>
      <c r="MX11" s="74"/>
      <c r="MY11" s="74"/>
      <c r="MZ11" s="74"/>
      <c r="NA11" s="74"/>
      <c r="NB11" s="74"/>
      <c r="NC11" s="74"/>
      <c r="ND11" s="74"/>
      <c r="NE11" s="74"/>
      <c r="NF11" s="74"/>
      <c r="NG11" s="74"/>
      <c r="NH11" s="74"/>
      <c r="NI11" s="74"/>
      <c r="NJ11" s="74"/>
      <c r="NK11" s="74"/>
      <c r="NL11" s="74"/>
      <c r="NM11" s="74"/>
      <c r="NN11" s="74"/>
      <c r="NO11" s="74"/>
      <c r="NP11" s="74"/>
      <c r="NQ11" s="74"/>
      <c r="NR11" s="74"/>
      <c r="NS11" s="74"/>
      <c r="NT11" s="74"/>
      <c r="NU11" s="74"/>
      <c r="NV11" s="74"/>
      <c r="NW11" s="74"/>
      <c r="NX11" s="74"/>
      <c r="NY11" s="74"/>
      <c r="NZ11" s="74"/>
      <c r="OA11" s="74"/>
      <c r="OB11" s="74"/>
      <c r="OC11" s="74"/>
      <c r="OD11" s="74"/>
      <c r="OE11" s="74"/>
      <c r="OF11" s="74"/>
      <c r="OG11" s="74"/>
      <c r="OH11" s="74"/>
      <c r="OI11" s="74"/>
      <c r="OJ11" s="74"/>
      <c r="OK11" s="74"/>
      <c r="OL11" s="74"/>
      <c r="OM11" s="74"/>
      <c r="ON11" s="74"/>
      <c r="OO11" s="74"/>
      <c r="OP11" s="74"/>
      <c r="OQ11" s="74"/>
      <c r="OR11" s="74"/>
      <c r="OS11" s="74"/>
      <c r="OT11" s="74"/>
      <c r="OU11" s="74"/>
      <c r="OV11" s="74"/>
      <c r="OW11" s="74"/>
      <c r="OX11" s="74"/>
      <c r="OY11" s="74"/>
      <c r="OZ11" s="74"/>
      <c r="PA11" s="74"/>
      <c r="PB11" s="74"/>
      <c r="PC11" s="74"/>
      <c r="PD11" s="74"/>
      <c r="PE11" s="74"/>
      <c r="PF11" s="74"/>
      <c r="PG11" s="74"/>
      <c r="PH11" s="74"/>
      <c r="PI11" s="74"/>
      <c r="PJ11" s="74"/>
      <c r="PK11" s="74"/>
      <c r="PL11" s="74"/>
      <c r="PM11" s="74"/>
      <c r="PN11" s="74"/>
      <c r="PO11" s="74"/>
      <c r="PP11" s="74"/>
      <c r="PQ11" s="74"/>
      <c r="PR11" s="74"/>
      <c r="PS11" s="74"/>
      <c r="PT11" s="74"/>
      <c r="PU11" s="74"/>
      <c r="PV11" s="74"/>
      <c r="PW11" s="74"/>
      <c r="PX11" s="74"/>
      <c r="PY11" s="74"/>
      <c r="PZ11" s="74"/>
      <c r="QA11" s="74"/>
      <c r="QB11" s="74"/>
      <c r="QC11" s="74"/>
      <c r="QD11" s="74"/>
      <c r="QE11" s="74"/>
      <c r="QF11" s="74"/>
      <c r="QG11" s="74"/>
      <c r="QH11" s="74"/>
      <c r="QI11" s="74"/>
      <c r="QJ11" s="74"/>
      <c r="QK11" s="74"/>
      <c r="QL11" s="74"/>
      <c r="QM11" s="74"/>
      <c r="QN11" s="74"/>
      <c r="QO11" s="74"/>
      <c r="QP11" s="74"/>
      <c r="QQ11" s="74"/>
      <c r="QR11" s="74"/>
      <c r="QS11" s="74"/>
      <c r="QT11" s="74"/>
      <c r="QU11" s="74"/>
      <c r="QV11" s="74"/>
      <c r="QW11" s="74"/>
      <c r="QX11" s="74"/>
      <c r="QY11" s="74"/>
      <c r="QZ11" s="74"/>
      <c r="RA11" s="74"/>
      <c r="RB11" s="74"/>
      <c r="RC11" s="74"/>
      <c r="RD11" s="74"/>
      <c r="RE11" s="74"/>
      <c r="RF11" s="74"/>
      <c r="RG11" s="74"/>
      <c r="RH11" s="74"/>
      <c r="RI11" s="74"/>
      <c r="RJ11" s="74"/>
      <c r="RK11" s="74"/>
      <c r="RL11" s="74"/>
      <c r="RM11" s="74"/>
      <c r="RN11" s="74"/>
      <c r="RO11" s="74"/>
      <c r="RP11" s="74"/>
      <c r="RQ11" s="74"/>
      <c r="RR11" s="74"/>
      <c r="RS11" s="74"/>
      <c r="RT11" s="74"/>
      <c r="RU11" s="74"/>
      <c r="RV11" s="74"/>
      <c r="RW11" s="74"/>
      <c r="RX11" s="74"/>
      <c r="RY11" s="74"/>
      <c r="RZ11" s="74"/>
      <c r="SA11" s="74"/>
      <c r="SB11" s="74"/>
      <c r="SC11" s="74"/>
      <c r="SD11" s="74"/>
      <c r="SE11" s="74"/>
      <c r="SF11" s="74"/>
      <c r="SG11" s="74"/>
      <c r="SH11" s="74"/>
      <c r="SI11" s="74"/>
      <c r="SJ11" s="74"/>
      <c r="SK11" s="74"/>
      <c r="SL11" s="74"/>
      <c r="SM11" s="74"/>
      <c r="SN11" s="74"/>
      <c r="SO11" s="74"/>
      <c r="SP11" s="74"/>
      <c r="SQ11" s="74"/>
      <c r="SR11" s="74"/>
      <c r="SS11" s="74"/>
      <c r="ST11" s="74"/>
      <c r="SU11" s="74"/>
      <c r="SV11" s="74"/>
      <c r="SW11" s="74"/>
      <c r="SX11" s="74"/>
      <c r="SY11" s="74"/>
      <c r="SZ11" s="74"/>
      <c r="TA11" s="74"/>
      <c r="TB11" s="74"/>
      <c r="TC11" s="74"/>
      <c r="TD11" s="74"/>
      <c r="TE11" s="74"/>
      <c r="TF11" s="74"/>
      <c r="TG11" s="74"/>
      <c r="TH11" s="74"/>
      <c r="TI11" s="74"/>
      <c r="TJ11" s="74"/>
      <c r="TK11" s="74"/>
      <c r="TL11" s="74"/>
      <c r="TM11" s="74"/>
      <c r="TN11" s="74"/>
      <c r="TO11" s="74"/>
      <c r="TP11" s="74"/>
      <c r="TQ11" s="74"/>
      <c r="TR11" s="74"/>
      <c r="TS11" s="74"/>
      <c r="TT11" s="74"/>
      <c r="TU11" s="74"/>
      <c r="TV11" s="74"/>
      <c r="TW11" s="74"/>
      <c r="TX11" s="74"/>
      <c r="TY11" s="74"/>
      <c r="TZ11" s="74"/>
      <c r="UA11" s="74"/>
      <c r="UB11" s="74"/>
      <c r="UC11" s="74"/>
      <c r="UD11" s="74"/>
      <c r="UE11" s="74"/>
      <c r="UF11" s="74"/>
      <c r="UG11" s="74"/>
      <c r="UH11" s="74"/>
      <c r="UI11" s="74"/>
      <c r="UJ11" s="74"/>
      <c r="UK11" s="74"/>
      <c r="UL11" s="74"/>
      <c r="UM11" s="74"/>
      <c r="UN11" s="74"/>
      <c r="UO11" s="74"/>
      <c r="UP11" s="74"/>
      <c r="UQ11" s="74"/>
      <c r="UR11" s="74"/>
      <c r="US11" s="74"/>
      <c r="UT11" s="74"/>
      <c r="UU11" s="74"/>
      <c r="UV11" s="74"/>
      <c r="UW11" s="74"/>
      <c r="UX11" s="74"/>
      <c r="UY11" s="74"/>
      <c r="UZ11" s="74"/>
      <c r="VA11" s="74"/>
      <c r="VB11" s="74"/>
      <c r="VC11" s="74"/>
      <c r="VD11" s="74"/>
      <c r="VE11" s="74"/>
      <c r="VF11" s="74"/>
      <c r="VG11" s="74"/>
      <c r="VH11" s="74"/>
      <c r="VI11" s="74"/>
      <c r="VJ11" s="74"/>
      <c r="VK11" s="74"/>
      <c r="VL11" s="74"/>
      <c r="VM11" s="74"/>
      <c r="VN11" s="74"/>
      <c r="VO11" s="74"/>
      <c r="VP11" s="74"/>
      <c r="VQ11" s="74"/>
      <c r="VR11" s="74"/>
      <c r="VS11" s="74"/>
      <c r="VT11" s="74"/>
      <c r="VU11" s="74"/>
      <c r="VV11" s="74"/>
      <c r="VW11" s="74"/>
      <c r="VX11" s="74"/>
      <c r="VY11" s="74"/>
      <c r="VZ11" s="74"/>
      <c r="WA11" s="74"/>
      <c r="WB11" s="74"/>
      <c r="WC11" s="74"/>
      <c r="WD11" s="74"/>
      <c r="WE11" s="74"/>
      <c r="WF11" s="74"/>
      <c r="WG11" s="74"/>
      <c r="WH11" s="74"/>
      <c r="WI11" s="74"/>
      <c r="WJ11" s="74"/>
      <c r="WK11" s="74"/>
      <c r="WL11" s="74"/>
      <c r="WM11" s="74"/>
      <c r="WN11" s="74"/>
      <c r="WO11" s="74"/>
      <c r="WP11" s="74"/>
      <c r="WQ11" s="74"/>
      <c r="WR11" s="74"/>
      <c r="WS11" s="74"/>
      <c r="WT11" s="74"/>
      <c r="WU11" s="74"/>
      <c r="WV11" s="74"/>
      <c r="WW11" s="74"/>
      <c r="WX11" s="74"/>
      <c r="WY11" s="74"/>
      <c r="WZ11" s="74"/>
      <c r="XA11" s="74"/>
      <c r="XB11" s="74"/>
      <c r="XC11" s="74"/>
      <c r="XD11" s="74"/>
      <c r="XE11" s="74"/>
      <c r="XF11" s="74"/>
      <c r="XG11" s="74"/>
      <c r="XH11" s="74"/>
      <c r="XI11" s="74"/>
      <c r="XJ11" s="74"/>
      <c r="XK11" s="74"/>
      <c r="XL11" s="74"/>
      <c r="XM11" s="74"/>
      <c r="XN11" s="74"/>
      <c r="XO11" s="74"/>
      <c r="XP11" s="74"/>
      <c r="XQ11" s="74"/>
      <c r="XR11" s="74"/>
      <c r="XS11" s="74"/>
      <c r="XT11" s="74"/>
      <c r="XU11" s="74"/>
      <c r="XV11" s="74"/>
      <c r="XW11" s="74"/>
      <c r="XX11" s="74"/>
      <c r="XY11" s="74"/>
      <c r="XZ11" s="74"/>
      <c r="YA11" s="74"/>
      <c r="YB11" s="74"/>
      <c r="YC11" s="74"/>
      <c r="YD11" s="74"/>
      <c r="YE11" s="74"/>
      <c r="YF11" s="74"/>
      <c r="YG11" s="74"/>
      <c r="YH11" s="74"/>
      <c r="YI11" s="74"/>
      <c r="YJ11" s="74"/>
      <c r="YK11" s="74"/>
      <c r="YL11" s="74"/>
      <c r="YM11" s="74"/>
      <c r="YN11" s="74"/>
      <c r="YO11" s="74"/>
      <c r="YP11" s="74"/>
      <c r="YQ11" s="74"/>
      <c r="YR11" s="74"/>
      <c r="YS11" s="74"/>
      <c r="YT11" s="74"/>
      <c r="YU11" s="74"/>
      <c r="YV11" s="74"/>
      <c r="YW11" s="74"/>
      <c r="YX11" s="74"/>
      <c r="YY11" s="74"/>
      <c r="YZ11" s="74"/>
      <c r="ZA11" s="74"/>
      <c r="ZB11" s="74"/>
      <c r="ZC11" s="74"/>
      <c r="ZD11" s="74"/>
      <c r="ZE11" s="74"/>
      <c r="ZF11" s="74"/>
      <c r="ZG11" s="74"/>
      <c r="ZH11" s="74"/>
      <c r="ZI11" s="74"/>
      <c r="ZJ11" s="74"/>
      <c r="ZK11" s="74"/>
      <c r="ZL11" s="74"/>
      <c r="ZM11" s="74"/>
      <c r="ZN11" s="74"/>
      <c r="ZO11" s="74"/>
      <c r="ZP11" s="74"/>
      <c r="ZQ11" s="74"/>
      <c r="ZR11" s="74"/>
      <c r="ZS11" s="74"/>
      <c r="ZT11" s="74"/>
      <c r="ZU11" s="74"/>
      <c r="ZV11" s="74"/>
      <c r="ZW11" s="74"/>
      <c r="ZX11" s="74"/>
      <c r="ZY11" s="74"/>
      <c r="ZZ11" s="74"/>
      <c r="AAA11" s="74"/>
      <c r="AAB11" s="74"/>
      <c r="AAC11" s="74"/>
      <c r="AAD11" s="74"/>
      <c r="AAE11" s="74"/>
      <c r="AAF11" s="74"/>
      <c r="AAG11" s="74"/>
      <c r="AAH11" s="74"/>
      <c r="AAI11" s="74"/>
      <c r="AAJ11" s="74"/>
      <c r="AAK11" s="74"/>
      <c r="AAL11" s="74"/>
      <c r="AAM11" s="74"/>
      <c r="AAN11" s="74"/>
      <c r="AAO11" s="74"/>
      <c r="AAP11" s="74"/>
      <c r="AAQ11" s="74"/>
      <c r="AAR11" s="74"/>
      <c r="AAS11" s="74"/>
      <c r="AAT11" s="74"/>
      <c r="AAU11" s="74"/>
      <c r="AAV11" s="74"/>
      <c r="AAW11" s="74"/>
      <c r="AAX11" s="74"/>
      <c r="AAY11" s="74"/>
      <c r="AAZ11" s="74"/>
      <c r="ABA11" s="74"/>
      <c r="ABB11" s="74"/>
      <c r="ABC11" s="74"/>
      <c r="ABD11" s="74"/>
      <c r="ABE11" s="74"/>
      <c r="ABF11" s="74"/>
      <c r="ABG11" s="74"/>
      <c r="ABH11" s="74"/>
      <c r="ABI11" s="74"/>
      <c r="ABJ11" s="74"/>
      <c r="ABK11" s="74"/>
      <c r="ABL11" s="74"/>
      <c r="ABM11" s="74"/>
      <c r="ABN11" s="74"/>
      <c r="ABO11" s="74"/>
      <c r="ABP11" s="74"/>
      <c r="ABQ11" s="74"/>
      <c r="ABR11" s="74"/>
      <c r="ABS11" s="74"/>
      <c r="ABT11" s="74"/>
      <c r="ABU11" s="74"/>
      <c r="ABV11" s="74"/>
      <c r="ABW11" s="74"/>
      <c r="ABX11" s="74"/>
      <c r="ABY11" s="74"/>
      <c r="ABZ11" s="74"/>
      <c r="ACA11" s="74"/>
      <c r="ACB11" s="74"/>
      <c r="ACC11" s="74"/>
      <c r="ACD11" s="74"/>
      <c r="ACE11" s="74"/>
      <c r="ACF11" s="74"/>
      <c r="ACG11" s="74"/>
      <c r="ACH11" s="74"/>
      <c r="ACI11" s="74"/>
      <c r="ACJ11" s="74"/>
      <c r="ACK11" s="74"/>
      <c r="ACL11" s="74"/>
      <c r="ACM11" s="74"/>
      <c r="ACN11" s="74"/>
      <c r="ACO11" s="74"/>
      <c r="ACP11" s="74"/>
      <c r="ACQ11" s="74"/>
      <c r="ACR11" s="74"/>
      <c r="ACS11" s="74"/>
      <c r="ACT11" s="74"/>
      <c r="ACU11" s="74"/>
      <c r="ACV11" s="74"/>
      <c r="ACW11" s="74"/>
      <c r="ACX11" s="74"/>
      <c r="ACY11" s="74"/>
      <c r="ACZ11" s="74"/>
      <c r="ADA11" s="74"/>
      <c r="ADB11" s="74"/>
      <c r="ADC11" s="74"/>
      <c r="ADD11" s="74"/>
      <c r="ADE11" s="74"/>
      <c r="ADF11" s="74"/>
      <c r="ADG11" s="74"/>
      <c r="ADH11" s="74"/>
      <c r="ADI11" s="74"/>
      <c r="ADJ11" s="74"/>
      <c r="ADK11" s="74"/>
      <c r="ADL11" s="74"/>
      <c r="ADM11" s="74"/>
      <c r="ADN11" s="74"/>
      <c r="ADO11" s="74"/>
      <c r="ADP11" s="74"/>
      <c r="ADQ11" s="74"/>
      <c r="ADR11" s="74"/>
      <c r="ADS11" s="74"/>
      <c r="ADT11" s="74"/>
      <c r="ADU11" s="74"/>
      <c r="ADV11" s="74"/>
      <c r="ADW11" s="74"/>
      <c r="ADX11" s="74"/>
      <c r="ADY11" s="74"/>
      <c r="ADZ11" s="74"/>
      <c r="AEA11" s="74"/>
      <c r="AEB11" s="74"/>
      <c r="AEC11" s="74"/>
      <c r="AED11" s="74"/>
      <c r="AEE11" s="74"/>
      <c r="AEF11" s="74"/>
      <c r="AEG11" s="74"/>
      <c r="AEH11" s="74"/>
      <c r="AEI11" s="74"/>
      <c r="AEJ11" s="74"/>
      <c r="AEK11" s="74"/>
      <c r="AEL11" s="74"/>
      <c r="AEM11" s="74"/>
      <c r="AEN11" s="74"/>
      <c r="AEO11" s="74"/>
      <c r="AEP11" s="74"/>
      <c r="AEQ11" s="74"/>
      <c r="AER11" s="74"/>
      <c r="AES11" s="74"/>
      <c r="AET11" s="74"/>
      <c r="AEU11" s="74"/>
      <c r="AEV11" s="74"/>
      <c r="AEW11" s="74"/>
      <c r="AEX11" s="74"/>
      <c r="AEY11" s="74"/>
      <c r="AEZ11" s="74"/>
      <c r="AFA11" s="74"/>
      <c r="AFB11" s="74"/>
      <c r="AFC11" s="74"/>
      <c r="AFD11" s="74"/>
      <c r="AFE11" s="74"/>
      <c r="AFF11" s="74"/>
      <c r="AFG11" s="74"/>
      <c r="AFH11" s="74"/>
      <c r="AFI11" s="74"/>
      <c r="AFJ11" s="74"/>
      <c r="AFK11" s="74"/>
      <c r="AFL11" s="74"/>
      <c r="AFM11" s="74"/>
      <c r="AFN11" s="74"/>
      <c r="AFO11" s="74"/>
      <c r="AFP11" s="74"/>
      <c r="AFQ11" s="74"/>
      <c r="AFR11" s="74"/>
      <c r="AFS11" s="74"/>
      <c r="AFT11" s="74"/>
      <c r="AFU11" s="74"/>
      <c r="AFV11" s="74"/>
      <c r="AFW11" s="74"/>
      <c r="AFX11" s="74"/>
      <c r="AFY11" s="74"/>
      <c r="AFZ11" s="74"/>
      <c r="AGA11" s="74"/>
      <c r="AGB11" s="74"/>
      <c r="AGC11" s="74"/>
      <c r="AGD11" s="74"/>
      <c r="AGE11" s="74"/>
      <c r="AGF11" s="74"/>
      <c r="AGG11" s="74"/>
      <c r="AGH11" s="74"/>
      <c r="AGI11" s="74"/>
      <c r="AGJ11" s="74"/>
      <c r="AGK11" s="74"/>
      <c r="AGL11" s="74"/>
      <c r="AGM11" s="74"/>
      <c r="AGN11" s="74"/>
      <c r="AGO11" s="74"/>
      <c r="AGP11" s="74"/>
      <c r="AGQ11" s="74"/>
      <c r="AGR11" s="74"/>
      <c r="AGS11" s="74"/>
      <c r="AGT11" s="74"/>
      <c r="AGU11" s="74"/>
      <c r="AGV11" s="74"/>
      <c r="AGW11" s="74"/>
      <c r="AGX11" s="74"/>
      <c r="AGY11" s="74"/>
      <c r="AGZ11" s="74"/>
      <c r="AHA11" s="74"/>
      <c r="AHB11" s="74"/>
      <c r="AHC11" s="74"/>
      <c r="AHD11" s="74"/>
      <c r="AHE11" s="74"/>
      <c r="AHF11" s="74"/>
      <c r="AHG11" s="74"/>
      <c r="AHH11" s="74"/>
      <c r="AHI11" s="74"/>
      <c r="AHJ11" s="74"/>
      <c r="AHK11" s="74"/>
      <c r="AHL11" s="74"/>
      <c r="AHM11" s="74"/>
      <c r="AHN11" s="74"/>
      <c r="AHO11" s="74"/>
      <c r="AHP11" s="74"/>
      <c r="AHQ11" s="74"/>
      <c r="AHR11" s="74"/>
      <c r="AHS11" s="74"/>
      <c r="AHT11" s="74"/>
      <c r="AHU11" s="74"/>
      <c r="AHV11" s="74"/>
      <c r="AHW11" s="74"/>
      <c r="AHX11" s="74"/>
      <c r="AHY11" s="74"/>
      <c r="AHZ11" s="74"/>
      <c r="AIA11" s="74"/>
      <c r="AIB11" s="74"/>
      <c r="AIC11" s="74"/>
      <c r="AID11" s="74"/>
      <c r="AIE11" s="74"/>
      <c r="AIF11" s="74"/>
      <c r="AIG11" s="74"/>
      <c r="AIH11" s="74"/>
      <c r="AII11" s="74"/>
      <c r="AIJ11" s="74"/>
      <c r="AIK11" s="74"/>
      <c r="AIL11" s="74"/>
      <c r="AIM11" s="74"/>
      <c r="AIN11" s="74"/>
      <c r="AIO11" s="74"/>
      <c r="AIP11" s="74"/>
      <c r="AIQ11" s="74"/>
      <c r="AIR11" s="74"/>
      <c r="AIS11" s="74"/>
      <c r="AIT11" s="74"/>
      <c r="AIU11" s="74"/>
      <c r="AIV11" s="74"/>
      <c r="AIW11" s="74"/>
      <c r="AIX11" s="74"/>
      <c r="AIY11" s="74"/>
      <c r="AIZ11" s="74"/>
      <c r="AJA11" s="74"/>
      <c r="AJB11" s="74"/>
      <c r="AJC11" s="74"/>
      <c r="AJD11" s="74"/>
      <c r="AJE11" s="74"/>
      <c r="AJF11" s="74"/>
      <c r="AJG11" s="74"/>
      <c r="AJH11" s="74"/>
      <c r="AJI11" s="74"/>
      <c r="AJJ11" s="74"/>
      <c r="AJK11" s="74"/>
      <c r="AJL11" s="74"/>
      <c r="AJM11" s="74"/>
      <c r="AJN11" s="74"/>
      <c r="AJO11" s="74"/>
      <c r="AJP11" s="74"/>
      <c r="AJQ11" s="74"/>
      <c r="AJR11" s="74"/>
      <c r="AJS11" s="74"/>
      <c r="AJT11" s="74"/>
      <c r="AJU11" s="74"/>
      <c r="AJV11" s="74"/>
      <c r="AJW11" s="74"/>
      <c r="AJX11" s="74"/>
      <c r="AJY11" s="74"/>
      <c r="AJZ11" s="74"/>
      <c r="AKA11" s="74"/>
      <c r="AKB11" s="74"/>
      <c r="AKC11" s="74"/>
      <c r="AKD11" s="74"/>
      <c r="AKE11" s="74"/>
      <c r="AKF11" s="74"/>
      <c r="AKG11" s="74"/>
      <c r="AKH11" s="74"/>
      <c r="AKI11" s="74"/>
      <c r="AKJ11" s="74"/>
      <c r="AKK11" s="74"/>
      <c r="AKL11" s="74"/>
      <c r="AKM11" s="74"/>
      <c r="AKN11" s="74"/>
      <c r="AKO11" s="74"/>
      <c r="AKP11" s="74"/>
      <c r="AKQ11" s="74"/>
      <c r="AKR11" s="74"/>
      <c r="AKS11" s="74"/>
      <c r="AKT11" s="74"/>
      <c r="AKU11" s="74"/>
      <c r="AKV11" s="74"/>
      <c r="AKW11" s="74"/>
      <c r="AKX11" s="74"/>
      <c r="AKY11" s="74"/>
      <c r="AKZ11" s="74"/>
      <c r="ALA11" s="74"/>
      <c r="ALB11" s="74"/>
      <c r="ALC11" s="74"/>
      <c r="ALD11" s="74"/>
      <c r="ALE11" s="74"/>
      <c r="ALF11" s="74"/>
      <c r="ALG11" s="74"/>
      <c r="ALH11" s="74"/>
      <c r="ALI11" s="74"/>
      <c r="ALJ11" s="74"/>
      <c r="ALK11" s="74"/>
      <c r="ALL11" s="74"/>
      <c r="ALM11" s="74"/>
      <c r="ALN11" s="74"/>
      <c r="ALO11" s="74"/>
      <c r="ALP11" s="74"/>
      <c r="ALQ11" s="74"/>
      <c r="ALR11" s="74"/>
      <c r="ALS11" s="74"/>
      <c r="ALT11" s="74"/>
      <c r="ALU11" s="74"/>
      <c r="ALV11" s="74"/>
      <c r="ALW11" s="74"/>
      <c r="ALX11" s="74"/>
      <c r="ALY11" s="74"/>
      <c r="ALZ11" s="74"/>
      <c r="AMA11" s="74"/>
      <c r="AMB11" s="74"/>
      <c r="AMC11" s="74"/>
      <c r="AMD11" s="74"/>
      <c r="AME11" s="74"/>
      <c r="AMF11" s="74"/>
      <c r="AMG11" s="74"/>
      <c r="AMH11" s="74"/>
      <c r="AMI11" s="74"/>
      <c r="AMJ11" s="74"/>
      <c r="AMK11" s="74"/>
      <c r="AML11" s="74"/>
      <c r="AMM11" s="74"/>
      <c r="AMN11" s="74"/>
      <c r="AMO11" s="74"/>
      <c r="AMP11" s="74"/>
      <c r="AMQ11" s="74"/>
      <c r="AMR11" s="74"/>
      <c r="AMS11" s="74"/>
      <c r="AMT11" s="74"/>
      <c r="AMU11" s="74"/>
      <c r="AMV11" s="74"/>
      <c r="AMW11" s="74"/>
      <c r="AMX11" s="74"/>
      <c r="AMY11" s="74"/>
      <c r="AMZ11" s="74"/>
      <c r="ANA11" s="74"/>
      <c r="ANB11" s="74"/>
      <c r="ANC11" s="74"/>
      <c r="AND11" s="74"/>
      <c r="ANE11" s="74"/>
      <c r="ANF11" s="74"/>
      <c r="ANG11" s="74"/>
      <c r="ANH11" s="74"/>
      <c r="ANI11" s="74"/>
      <c r="ANJ11" s="74"/>
      <c r="ANK11" s="74"/>
      <c r="ANL11" s="74"/>
      <c r="ANM11" s="74"/>
      <c r="ANN11" s="74"/>
      <c r="ANO11" s="74"/>
      <c r="ANP11" s="74"/>
      <c r="ANQ11" s="74"/>
      <c r="ANR11" s="74"/>
      <c r="ANS11" s="74"/>
      <c r="ANT11" s="74"/>
      <c r="ANU11" s="74"/>
      <c r="ANV11" s="74"/>
      <c r="ANW11" s="74"/>
      <c r="ANX11" s="74"/>
      <c r="ANY11" s="74"/>
      <c r="ANZ11" s="74"/>
      <c r="AOA11" s="74"/>
      <c r="AOB11" s="74"/>
      <c r="AOC11" s="74"/>
      <c r="AOD11" s="74"/>
      <c r="AOE11" s="74"/>
      <c r="AOF11" s="74"/>
      <c r="AOG11" s="74"/>
      <c r="AOH11" s="74"/>
      <c r="AOI11" s="74"/>
      <c r="AOJ11" s="74"/>
      <c r="AOK11" s="74"/>
      <c r="AOL11" s="74"/>
      <c r="AOM11" s="74"/>
      <c r="AON11" s="74"/>
      <c r="AOO11" s="74"/>
      <c r="AOP11" s="74"/>
      <c r="AOQ11" s="74"/>
      <c r="AOR11" s="74"/>
      <c r="AOS11" s="74"/>
      <c r="AOT11" s="74"/>
      <c r="AOU11" s="74"/>
      <c r="AOV11" s="74"/>
      <c r="AOW11" s="74"/>
      <c r="AOX11" s="74"/>
      <c r="AOY11" s="74"/>
      <c r="AOZ11" s="74"/>
      <c r="APA11" s="74"/>
      <c r="APB11" s="74"/>
      <c r="APC11" s="74"/>
      <c r="APD11" s="74"/>
      <c r="APE11" s="74"/>
      <c r="APF11" s="74"/>
      <c r="APG11" s="74"/>
      <c r="APH11" s="74"/>
      <c r="API11" s="74"/>
      <c r="APJ11" s="74"/>
      <c r="APK11" s="74"/>
      <c r="APL11" s="74"/>
      <c r="APM11" s="74"/>
      <c r="APN11" s="74"/>
      <c r="APO11" s="74"/>
      <c r="APP11" s="74"/>
      <c r="APQ11" s="74"/>
      <c r="APR11" s="74"/>
      <c r="APS11" s="74"/>
      <c r="APT11" s="74"/>
      <c r="APU11" s="74"/>
      <c r="APV11" s="74"/>
      <c r="APW11" s="74"/>
      <c r="APX11" s="74"/>
      <c r="APY11" s="74"/>
      <c r="APZ11" s="74"/>
      <c r="AQA11" s="74"/>
      <c r="AQB11" s="74"/>
      <c r="AQC11" s="74"/>
      <c r="AQD11" s="74"/>
      <c r="AQE11" s="74"/>
      <c r="AQF11" s="74"/>
      <c r="AQG11" s="74"/>
      <c r="AQH11" s="74"/>
      <c r="AQI11" s="74"/>
      <c r="AQJ11" s="74"/>
      <c r="AQK11" s="74"/>
      <c r="AQL11" s="74"/>
      <c r="AQM11" s="74"/>
      <c r="AQN11" s="74"/>
      <c r="AQO11" s="74"/>
      <c r="AQP11" s="74"/>
      <c r="AQQ11" s="74"/>
      <c r="AQR11" s="74"/>
      <c r="AQS11" s="74"/>
      <c r="AQT11" s="74"/>
      <c r="AQU11" s="74"/>
      <c r="AQV11" s="74"/>
      <c r="AQW11" s="74"/>
      <c r="AQX11" s="74"/>
      <c r="AQY11" s="74"/>
      <c r="AQZ11" s="74"/>
      <c r="ARA11" s="74"/>
      <c r="ARB11" s="74"/>
      <c r="ARC11" s="74"/>
      <c r="ARD11" s="74"/>
      <c r="ARE11" s="74"/>
      <c r="ARF11" s="74"/>
      <c r="ARG11" s="74"/>
      <c r="ARH11" s="74"/>
      <c r="ARI11" s="74"/>
      <c r="ARJ11" s="74"/>
      <c r="ARK11" s="74"/>
      <c r="ARL11" s="74"/>
      <c r="ARM11" s="74"/>
      <c r="ARN11" s="74"/>
      <c r="ARO11" s="74"/>
      <c r="ARP11" s="74"/>
      <c r="ARQ11" s="74"/>
      <c r="ARR11" s="74"/>
      <c r="ARS11" s="74"/>
      <c r="ART11" s="74"/>
      <c r="ARU11" s="74"/>
      <c r="ARV11" s="74"/>
      <c r="ARW11" s="74"/>
      <c r="ARX11" s="74"/>
      <c r="ARY11" s="74"/>
      <c r="ARZ11" s="74"/>
      <c r="ASA11" s="74"/>
      <c r="ASB11" s="74"/>
      <c r="ASC11" s="74"/>
      <c r="ASD11" s="74"/>
      <c r="ASE11" s="74"/>
      <c r="ASF11" s="74"/>
      <c r="ASG11" s="74"/>
      <c r="ASH11" s="74"/>
      <c r="ASI11" s="74"/>
      <c r="ASJ11" s="74"/>
      <c r="ASK11" s="74"/>
      <c r="ASL11" s="74"/>
      <c r="ASM11" s="74"/>
      <c r="ASN11" s="74"/>
      <c r="ASO11" s="74"/>
      <c r="ASP11" s="74"/>
      <c r="ASQ11" s="74"/>
      <c r="ASR11" s="74"/>
      <c r="ASS11" s="74"/>
      <c r="AST11" s="74"/>
      <c r="ASU11" s="74"/>
      <c r="ASV11" s="74"/>
      <c r="ASW11" s="74"/>
      <c r="ASX11" s="74"/>
      <c r="ASY11" s="74"/>
      <c r="ASZ11" s="74"/>
      <c r="ATA11" s="74"/>
      <c r="ATB11" s="74"/>
      <c r="ATC11" s="74"/>
      <c r="ATD11" s="74"/>
      <c r="ATE11" s="74"/>
      <c r="ATF11" s="74"/>
      <c r="ATG11" s="74"/>
      <c r="ATH11" s="74"/>
      <c r="ATI11" s="74"/>
      <c r="ATJ11" s="74"/>
      <c r="ATK11" s="74"/>
      <c r="ATL11" s="74"/>
      <c r="ATM11" s="74"/>
      <c r="ATN11" s="74"/>
      <c r="ATO11" s="74"/>
      <c r="ATP11" s="74"/>
      <c r="ATQ11" s="74"/>
      <c r="ATR11" s="74"/>
      <c r="ATS11" s="74"/>
      <c r="ATT11" s="74"/>
      <c r="ATU11" s="74"/>
      <c r="ATV11" s="74"/>
      <c r="ATW11" s="74"/>
      <c r="ATX11" s="74"/>
      <c r="ATY11" s="74"/>
      <c r="ATZ11" s="74"/>
      <c r="AUA11" s="74"/>
      <c r="AUB11" s="74"/>
      <c r="AUC11" s="74"/>
      <c r="AUD11" s="74"/>
      <c r="AUE11" s="74"/>
      <c r="AUF11" s="74"/>
      <c r="AUG11" s="74"/>
      <c r="AUH11" s="74"/>
      <c r="AUI11" s="74"/>
      <c r="AUJ11" s="74"/>
      <c r="AUK11" s="74"/>
      <c r="AUL11" s="74"/>
      <c r="AUM11" s="74"/>
      <c r="AUN11" s="74"/>
      <c r="AUO11" s="74"/>
      <c r="AUP11" s="74"/>
      <c r="AUQ11" s="74"/>
      <c r="AUR11" s="74"/>
      <c r="AUS11" s="74"/>
      <c r="AUT11" s="74"/>
      <c r="AUU11" s="74"/>
      <c r="AUV11" s="74"/>
      <c r="AUW11" s="74"/>
      <c r="AUX11" s="74"/>
      <c r="AUY11" s="74"/>
      <c r="AUZ11" s="74"/>
      <c r="AVA11" s="74"/>
      <c r="AVB11" s="74"/>
      <c r="AVC11" s="74"/>
      <c r="AVD11" s="74"/>
      <c r="AVE11" s="74"/>
      <c r="AVF11" s="74"/>
      <c r="AVG11" s="74"/>
      <c r="AVH11" s="74"/>
      <c r="AVI11" s="74"/>
      <c r="AVJ11" s="74"/>
      <c r="AVK11" s="74"/>
      <c r="AVL11" s="74"/>
      <c r="AVM11" s="74"/>
      <c r="AVN11" s="74"/>
      <c r="AVO11" s="74"/>
      <c r="AVP11" s="74"/>
      <c r="AVQ11" s="74"/>
      <c r="AVR11" s="74"/>
      <c r="AVS11" s="74"/>
      <c r="AVT11" s="74"/>
      <c r="AVU11" s="74"/>
      <c r="AVV11" s="74"/>
      <c r="AVW11" s="74"/>
      <c r="AVX11" s="74"/>
      <c r="AVY11" s="74"/>
      <c r="AVZ11" s="74"/>
      <c r="AWA11" s="74"/>
      <c r="AWB11" s="74"/>
      <c r="AWC11" s="74"/>
      <c r="AWD11" s="74"/>
      <c r="AWE11" s="74"/>
      <c r="AWF11" s="74"/>
      <c r="AWG11" s="74"/>
      <c r="AWH11" s="74"/>
      <c r="AWI11" s="74"/>
      <c r="AWJ11" s="74"/>
      <c r="AWK11" s="74"/>
      <c r="AWL11" s="74"/>
      <c r="AWM11" s="74"/>
      <c r="AWN11" s="74"/>
      <c r="AWO11" s="74"/>
      <c r="AWP11" s="74"/>
      <c r="AWQ11" s="74"/>
      <c r="AWR11" s="74"/>
      <c r="AWS11" s="74"/>
      <c r="AWT11" s="74"/>
      <c r="AWU11" s="74"/>
      <c r="AWV11" s="74"/>
      <c r="AWW11" s="74"/>
      <c r="AWX11" s="74"/>
      <c r="AWY11" s="74"/>
      <c r="AWZ11" s="74"/>
      <c r="AXA11" s="74"/>
      <c r="AXB11" s="74"/>
      <c r="AXC11" s="74"/>
      <c r="AXD11" s="74"/>
      <c r="AXE11" s="74"/>
      <c r="AXF11" s="74"/>
      <c r="AXG11" s="74"/>
      <c r="AXH11" s="74"/>
      <c r="AXI11" s="74"/>
      <c r="AXJ11" s="74"/>
      <c r="AXK11" s="74"/>
      <c r="AXL11" s="74"/>
      <c r="AXM11" s="74"/>
      <c r="AXN11" s="74"/>
      <c r="AXO11" s="74"/>
      <c r="AXP11" s="74"/>
      <c r="AXQ11" s="74"/>
      <c r="AXR11" s="74"/>
      <c r="AXS11" s="74"/>
      <c r="AXT11" s="74"/>
      <c r="AXU11" s="74"/>
      <c r="AXV11" s="74"/>
      <c r="AXW11" s="74"/>
      <c r="AXX11" s="74"/>
      <c r="AXY11" s="74"/>
      <c r="AXZ11" s="74"/>
      <c r="AYA11" s="74"/>
      <c r="AYB11" s="74"/>
      <c r="AYC11" s="74"/>
      <c r="AYD11" s="74"/>
      <c r="AYE11" s="74"/>
      <c r="AYF11" s="74"/>
      <c r="AYG11" s="74"/>
      <c r="AYH11" s="74"/>
      <c r="AYI11" s="74"/>
      <c r="AYJ11" s="74"/>
      <c r="AYK11" s="74"/>
      <c r="AYL11" s="74"/>
      <c r="AYM11" s="74"/>
      <c r="AYN11" s="74"/>
      <c r="AYO11" s="74"/>
      <c r="AYP11" s="74"/>
      <c r="AYQ11" s="74"/>
      <c r="AYR11" s="74"/>
      <c r="AYS11" s="74"/>
      <c r="AYT11" s="74"/>
      <c r="AYU11" s="74"/>
      <c r="AYV11" s="74"/>
      <c r="AYW11" s="74"/>
      <c r="AYX11" s="74"/>
      <c r="AYY11" s="74"/>
      <c r="AYZ11" s="74"/>
      <c r="AZA11" s="74"/>
      <c r="AZB11" s="74"/>
      <c r="AZC11" s="74"/>
      <c r="AZD11" s="74"/>
      <c r="AZE11" s="74"/>
      <c r="AZF11" s="74"/>
      <c r="AZG11" s="74"/>
      <c r="AZH11" s="74"/>
      <c r="AZI11" s="74"/>
      <c r="AZJ11" s="74"/>
      <c r="AZK11" s="74"/>
      <c r="AZL11" s="74"/>
      <c r="AZM11" s="74"/>
      <c r="AZN11" s="74"/>
      <c r="AZO11" s="74"/>
      <c r="AZP11" s="74"/>
      <c r="AZQ11" s="74"/>
      <c r="AZR11" s="74"/>
      <c r="AZS11" s="74"/>
      <c r="AZT11" s="74"/>
      <c r="AZU11" s="74"/>
      <c r="AZV11" s="74"/>
      <c r="AZW11" s="74"/>
      <c r="AZX11" s="74"/>
      <c r="AZY11" s="74"/>
      <c r="AZZ11" s="74"/>
      <c r="BAA11" s="74"/>
      <c r="BAB11" s="74"/>
      <c r="BAC11" s="74"/>
      <c r="BAD11" s="74"/>
      <c r="BAE11" s="74"/>
      <c r="BAF11" s="74"/>
      <c r="BAG11" s="74"/>
      <c r="BAH11" s="74"/>
      <c r="BAI11" s="74"/>
      <c r="BAJ11" s="74"/>
      <c r="BAK11" s="74"/>
      <c r="BAL11" s="74"/>
      <c r="BAM11" s="74"/>
      <c r="BAN11" s="74"/>
      <c r="BAO11" s="74"/>
      <c r="BAP11" s="74"/>
      <c r="BAQ11" s="74"/>
      <c r="BAR11" s="74"/>
      <c r="BAS11" s="74"/>
      <c r="BAT11" s="74"/>
      <c r="BAU11" s="74"/>
      <c r="BAV11" s="74"/>
      <c r="BAW11" s="74"/>
      <c r="BAX11" s="74"/>
      <c r="BAY11" s="74"/>
      <c r="BAZ11" s="74"/>
      <c r="BBA11" s="74"/>
      <c r="BBB11" s="74"/>
      <c r="BBC11" s="74"/>
      <c r="BBD11" s="74"/>
      <c r="BBE11" s="74"/>
      <c r="BBF11" s="74"/>
      <c r="BBG11" s="74"/>
      <c r="BBH11" s="74"/>
      <c r="BBI11" s="74"/>
      <c r="BBJ11" s="74"/>
      <c r="BBK11" s="74"/>
      <c r="BBL11" s="74"/>
      <c r="BBM11" s="74"/>
      <c r="BBN11" s="74"/>
      <c r="BBO11" s="74"/>
      <c r="BBP11" s="74"/>
      <c r="BBQ11" s="74"/>
      <c r="BBR11" s="74"/>
      <c r="BBS11" s="74"/>
      <c r="BBT11" s="74"/>
      <c r="BBU11" s="74"/>
      <c r="BBV11" s="74"/>
      <c r="BBW11" s="74"/>
      <c r="BBX11" s="74"/>
      <c r="BBY11" s="74"/>
      <c r="BBZ11" s="74"/>
      <c r="BCA11" s="74"/>
      <c r="BCB11" s="74"/>
      <c r="BCC11" s="74"/>
      <c r="BCD11" s="74"/>
      <c r="BCE11" s="74"/>
      <c r="BCF11" s="74"/>
      <c r="BCG11" s="74"/>
      <c r="BCH11" s="74"/>
      <c r="BCI11" s="74"/>
      <c r="BCJ11" s="74"/>
      <c r="BCK11" s="74"/>
      <c r="BCL11" s="74"/>
      <c r="BCM11" s="74"/>
      <c r="BCN11" s="74"/>
      <c r="BCO11" s="74"/>
      <c r="BCP11" s="74"/>
      <c r="BCQ11" s="74"/>
      <c r="BCR11" s="74"/>
      <c r="BCS11" s="74"/>
      <c r="BCT11" s="74"/>
      <c r="BCU11" s="74"/>
      <c r="BCV11" s="74"/>
      <c r="BCW11" s="74"/>
      <c r="BCX11" s="74"/>
      <c r="BCY11" s="74"/>
      <c r="BCZ11" s="74"/>
      <c r="BDA11" s="74"/>
      <c r="BDB11" s="74"/>
      <c r="BDC11" s="74"/>
      <c r="BDD11" s="74"/>
      <c r="BDE11" s="74"/>
      <c r="BDF11" s="74"/>
      <c r="BDG11" s="74"/>
      <c r="BDH11" s="74"/>
      <c r="BDI11" s="74"/>
      <c r="BDJ11" s="74"/>
      <c r="BDK11" s="74"/>
      <c r="BDL11" s="74"/>
      <c r="BDM11" s="74"/>
      <c r="BDN11" s="74"/>
      <c r="BDO11" s="74"/>
      <c r="BDP11" s="74"/>
      <c r="BDQ11" s="74"/>
      <c r="BDR11" s="74"/>
      <c r="BDS11" s="74"/>
      <c r="BDT11" s="74"/>
      <c r="BDU11" s="74"/>
      <c r="BDV11" s="74"/>
      <c r="BDW11" s="74"/>
      <c r="BDX11" s="74"/>
      <c r="BDY11" s="74"/>
      <c r="BDZ11" s="74"/>
      <c r="BEA11" s="74"/>
      <c r="BEB11" s="74"/>
      <c r="BEC11" s="74"/>
      <c r="BED11" s="74"/>
      <c r="BEE11" s="74"/>
      <c r="BEF11" s="74"/>
      <c r="BEG11" s="74"/>
      <c r="BEH11" s="74"/>
      <c r="BEI11" s="74"/>
      <c r="BEJ11" s="74"/>
      <c r="BEK11" s="74"/>
      <c r="BEL11" s="74"/>
      <c r="BEM11" s="74"/>
      <c r="BEN11" s="74"/>
      <c r="BEO11" s="74"/>
      <c r="BEP11" s="74"/>
      <c r="BEQ11" s="74"/>
      <c r="BER11" s="74"/>
      <c r="BES11" s="74"/>
      <c r="BET11" s="74"/>
      <c r="BEU11" s="74"/>
      <c r="BEV11" s="74"/>
      <c r="BEW11" s="74"/>
      <c r="BEX11" s="74"/>
      <c r="BEY11" s="74"/>
      <c r="BEZ11" s="74"/>
      <c r="BFA11" s="74"/>
      <c r="BFB11" s="74"/>
      <c r="BFC11" s="74"/>
      <c r="BFD11" s="74"/>
      <c r="BFE11" s="74"/>
      <c r="BFF11" s="74"/>
      <c r="BFG11" s="74"/>
      <c r="BFH11" s="74"/>
      <c r="BFI11" s="74"/>
      <c r="BFJ11" s="74"/>
      <c r="BFK11" s="74"/>
      <c r="BFL11" s="74"/>
      <c r="BFM11" s="74"/>
      <c r="BFN11" s="74"/>
      <c r="BFO11" s="74"/>
      <c r="BFP11" s="74"/>
      <c r="BFQ11" s="74"/>
      <c r="BFR11" s="74"/>
      <c r="BFS11" s="74"/>
      <c r="BFT11" s="74"/>
      <c r="BFU11" s="74"/>
      <c r="BFV11" s="74"/>
      <c r="BFW11" s="74"/>
      <c r="BFX11" s="74"/>
      <c r="BFY11" s="74"/>
      <c r="BFZ11" s="74"/>
      <c r="BGA11" s="74"/>
      <c r="BGB11" s="74"/>
      <c r="BGC11" s="74"/>
      <c r="BGD11" s="74"/>
      <c r="BGE11" s="74"/>
      <c r="BGF11" s="74"/>
      <c r="BGG11" s="74"/>
      <c r="BGH11" s="74"/>
      <c r="BGI11" s="74"/>
      <c r="BGJ11" s="74"/>
      <c r="BGK11" s="74"/>
      <c r="BGL11" s="74"/>
      <c r="BGM11" s="74"/>
      <c r="BGN11" s="74"/>
      <c r="BGO11" s="74"/>
      <c r="BGP11" s="74"/>
      <c r="BGQ11" s="74"/>
      <c r="BGR11" s="74"/>
      <c r="BGS11" s="74"/>
      <c r="BGT11" s="74"/>
      <c r="BGU11" s="74"/>
      <c r="BGV11" s="74"/>
      <c r="BGW11" s="74"/>
      <c r="BGX11" s="74"/>
      <c r="BGY11" s="74"/>
      <c r="BGZ11" s="74"/>
      <c r="BHA11" s="74"/>
      <c r="BHB11" s="74"/>
      <c r="BHC11" s="74"/>
      <c r="BHD11" s="74"/>
      <c r="BHE11" s="74"/>
      <c r="BHF11" s="74"/>
      <c r="BHG11" s="74"/>
      <c r="BHH11" s="74"/>
      <c r="BHI11" s="74"/>
      <c r="BHJ11" s="74"/>
      <c r="BHK11" s="74"/>
      <c r="BHL11" s="74"/>
      <c r="BHM11" s="74"/>
      <c r="BHN11" s="74"/>
      <c r="BHO11" s="74"/>
      <c r="BHP11" s="74"/>
      <c r="BHQ11" s="74"/>
      <c r="BHR11" s="74"/>
      <c r="BHS11" s="74"/>
      <c r="BHT11" s="74"/>
      <c r="BHU11" s="74"/>
      <c r="BHV11" s="74"/>
      <c r="BHW11" s="74"/>
      <c r="BHX11" s="74"/>
      <c r="BHY11" s="74"/>
      <c r="BHZ11" s="74"/>
      <c r="BIA11" s="74"/>
      <c r="BIB11" s="74"/>
      <c r="BIC11" s="74"/>
      <c r="BID11" s="74"/>
      <c r="BIE11" s="74"/>
      <c r="BIF11" s="74"/>
      <c r="BIG11" s="74"/>
      <c r="BIH11" s="74"/>
      <c r="BII11" s="74"/>
      <c r="BIJ11" s="74"/>
      <c r="BIK11" s="74"/>
      <c r="BIL11" s="74"/>
      <c r="BIM11" s="74"/>
      <c r="BIN11" s="74"/>
      <c r="BIO11" s="74"/>
      <c r="BIP11" s="74"/>
      <c r="BIQ11" s="74"/>
      <c r="BIR11" s="74"/>
      <c r="BIS11" s="74"/>
      <c r="BIT11" s="74"/>
      <c r="BIU11" s="74"/>
      <c r="BIV11" s="74"/>
      <c r="BIW11" s="74"/>
      <c r="BIX11" s="74"/>
      <c r="BIY11" s="74"/>
      <c r="BIZ11" s="74"/>
      <c r="BJA11" s="74"/>
      <c r="BJB11" s="74"/>
      <c r="BJC11" s="74"/>
      <c r="BJD11" s="74"/>
      <c r="BJE11" s="74"/>
      <c r="BJF11" s="74"/>
      <c r="BJG11" s="74"/>
      <c r="BJH11" s="74"/>
      <c r="BJI11" s="74"/>
      <c r="BJJ11" s="74"/>
      <c r="BJK11" s="74"/>
      <c r="BJL11" s="74"/>
      <c r="BJM11" s="74"/>
      <c r="BJN11" s="74"/>
      <c r="BJO11" s="74"/>
      <c r="BJP11" s="74"/>
      <c r="BJQ11" s="74"/>
      <c r="BJR11" s="74"/>
      <c r="BJS11" s="74"/>
      <c r="BJT11" s="74"/>
      <c r="BJU11" s="74"/>
      <c r="BJV11" s="74"/>
      <c r="BJW11" s="74"/>
      <c r="BJX11" s="74"/>
      <c r="BJY11" s="74"/>
      <c r="BJZ11" s="74"/>
      <c r="BKA11" s="74"/>
      <c r="BKB11" s="74"/>
      <c r="BKC11" s="74"/>
      <c r="BKD11" s="74"/>
      <c r="BKE11" s="74"/>
      <c r="BKF11" s="74"/>
      <c r="BKG11" s="74"/>
      <c r="BKH11" s="74"/>
      <c r="BKI11" s="74"/>
      <c r="BKJ11" s="74"/>
      <c r="BKK11" s="74"/>
      <c r="BKL11" s="74"/>
      <c r="BKM11" s="74"/>
      <c r="BKN11" s="74"/>
      <c r="BKO11" s="74"/>
      <c r="BKP11" s="74"/>
      <c r="BKQ11" s="74"/>
      <c r="BKR11" s="74"/>
      <c r="BKS11" s="74"/>
      <c r="BKT11" s="74"/>
      <c r="BKU11" s="74"/>
      <c r="BKV11" s="74"/>
      <c r="BKW11" s="74"/>
      <c r="BKX11" s="74"/>
      <c r="BKY11" s="74"/>
      <c r="BKZ11" s="74"/>
      <c r="BLA11" s="74"/>
      <c r="BLB11" s="74"/>
      <c r="BLC11" s="74"/>
      <c r="BLD11" s="74"/>
      <c r="BLE11" s="74"/>
      <c r="BLF11" s="74"/>
      <c r="BLG11" s="74"/>
      <c r="BLH11" s="74"/>
      <c r="BLI11" s="74"/>
      <c r="BLJ11" s="74"/>
      <c r="BLK11" s="74"/>
      <c r="BLL11" s="74"/>
      <c r="BLM11" s="74"/>
      <c r="BLN11" s="74"/>
      <c r="BLO11" s="74"/>
      <c r="BLP11" s="74"/>
      <c r="BLQ11" s="74"/>
      <c r="BLR11" s="74"/>
      <c r="BLS11" s="74"/>
      <c r="BLT11" s="74"/>
      <c r="BLU11" s="74"/>
      <c r="BLV11" s="74"/>
      <c r="BLW11" s="74"/>
      <c r="BLX11" s="74"/>
      <c r="BLY11" s="74"/>
      <c r="BLZ11" s="74"/>
      <c r="BMA11" s="74"/>
      <c r="BMB11" s="74"/>
      <c r="BMC11" s="74"/>
      <c r="BMD11" s="74"/>
      <c r="BME11" s="74"/>
      <c r="BMF11" s="74"/>
      <c r="BMG11" s="74"/>
      <c r="BMH11" s="74"/>
      <c r="BMI11" s="74"/>
      <c r="BMJ11" s="74"/>
      <c r="BMK11" s="74"/>
      <c r="BML11" s="74"/>
      <c r="BMM11" s="74"/>
      <c r="BMN11" s="74"/>
      <c r="BMO11" s="74"/>
      <c r="BMP11" s="74"/>
      <c r="BMQ11" s="74"/>
      <c r="BMR11" s="74"/>
      <c r="BMS11" s="74"/>
      <c r="BMT11" s="74"/>
      <c r="BMU11" s="74"/>
      <c r="BMV11" s="74"/>
      <c r="BMW11" s="74"/>
      <c r="BMX11" s="74"/>
      <c r="BMY11" s="74"/>
      <c r="BMZ11" s="74"/>
      <c r="BNA11" s="74"/>
      <c r="BNB11" s="74"/>
      <c r="BNC11" s="74"/>
      <c r="BND11" s="74"/>
      <c r="BNE11" s="74"/>
      <c r="BNF11" s="74"/>
      <c r="BNG11" s="74"/>
      <c r="BNH11" s="74"/>
      <c r="BNI11" s="74"/>
      <c r="BNJ11" s="74"/>
      <c r="BNK11" s="74"/>
      <c r="BNL11" s="74"/>
      <c r="BNM11" s="74"/>
      <c r="BNN11" s="74"/>
      <c r="BNO11" s="74"/>
      <c r="BNP11" s="74"/>
      <c r="BNQ11" s="74"/>
      <c r="BNR11" s="74"/>
      <c r="BNS11" s="74"/>
      <c r="BNT11" s="74"/>
      <c r="BNU11" s="74"/>
      <c r="BNV11" s="74"/>
      <c r="BNW11" s="74"/>
      <c r="BNX11" s="74"/>
      <c r="BNY11" s="74"/>
      <c r="BNZ11" s="74"/>
      <c r="BOA11" s="74"/>
      <c r="BOB11" s="74"/>
      <c r="BOC11" s="74"/>
      <c r="BOD11" s="74"/>
      <c r="BOE11" s="74"/>
      <c r="BOF11" s="74"/>
      <c r="BOG11" s="74"/>
      <c r="BOH11" s="74"/>
      <c r="BOI11" s="74"/>
      <c r="BOJ11" s="74"/>
      <c r="BOK11" s="74"/>
      <c r="BOL11" s="74"/>
      <c r="BOM11" s="74"/>
      <c r="BON11" s="74"/>
      <c r="BOO11" s="74"/>
      <c r="BOP11" s="74"/>
      <c r="BOQ11" s="74"/>
      <c r="BOR11" s="74"/>
      <c r="BOS11" s="74"/>
      <c r="BOT11" s="74"/>
      <c r="BOU11" s="74"/>
      <c r="BOV11" s="74"/>
      <c r="BOW11" s="74"/>
      <c r="BOX11" s="74"/>
      <c r="BOY11" s="74"/>
      <c r="BOZ11" s="74"/>
      <c r="BPA11" s="74"/>
      <c r="BPB11" s="74"/>
      <c r="BPC11" s="74"/>
      <c r="BPD11" s="74"/>
      <c r="BPE11" s="74"/>
      <c r="BPF11" s="74"/>
      <c r="BPG11" s="74"/>
      <c r="BPH11" s="74"/>
      <c r="BPI11" s="74"/>
      <c r="BPJ11" s="74"/>
      <c r="BPK11" s="74"/>
      <c r="BPL11" s="74"/>
      <c r="BPM11" s="74"/>
      <c r="BPN11" s="74"/>
      <c r="BPO11" s="74"/>
      <c r="BPP11" s="74"/>
      <c r="BPQ11" s="74"/>
      <c r="BPR11" s="74"/>
      <c r="BPS11" s="74"/>
      <c r="BPT11" s="74"/>
      <c r="BPU11" s="74"/>
      <c r="BPV11" s="74"/>
      <c r="BPW11" s="74"/>
      <c r="BPX11" s="74"/>
      <c r="BPY11" s="74"/>
      <c r="BPZ11" s="74"/>
      <c r="BQA11" s="74"/>
      <c r="BQB11" s="74"/>
      <c r="BQC11" s="74"/>
      <c r="BQD11" s="74"/>
      <c r="BQE11" s="74"/>
      <c r="BQF11" s="74"/>
      <c r="BQG11" s="74"/>
      <c r="BQH11" s="74"/>
      <c r="BQI11" s="74"/>
      <c r="BQJ11" s="74"/>
      <c r="BQK11" s="74"/>
      <c r="BQL11" s="74"/>
      <c r="BQM11" s="74"/>
      <c r="BQN11" s="74"/>
      <c r="BQO11" s="74"/>
      <c r="BQP11" s="74"/>
      <c r="BQQ11" s="74"/>
      <c r="BQR11" s="74"/>
      <c r="BQS11" s="74"/>
      <c r="BQT11" s="74"/>
      <c r="BQU11" s="74"/>
      <c r="BQV11" s="74"/>
      <c r="BQW11" s="74"/>
      <c r="BQX11" s="74"/>
      <c r="BQY11" s="74"/>
      <c r="BQZ11" s="74"/>
      <c r="BRA11" s="74"/>
      <c r="BRB11" s="74"/>
      <c r="BRC11" s="74"/>
      <c r="BRD11" s="74"/>
      <c r="BRE11" s="74"/>
      <c r="BRF11" s="74"/>
      <c r="BRG11" s="74"/>
      <c r="BRH11" s="74"/>
      <c r="BRI11" s="74"/>
      <c r="BRJ11" s="74"/>
      <c r="BRK11" s="74"/>
      <c r="BRL11" s="74"/>
      <c r="BRM11" s="74"/>
      <c r="BRN11" s="74"/>
      <c r="BRO11" s="74"/>
      <c r="BRP11" s="74"/>
      <c r="BRQ11" s="74"/>
      <c r="BRR11" s="74"/>
      <c r="BRS11" s="74"/>
      <c r="BRT11" s="74"/>
      <c r="BRU11" s="74"/>
      <c r="BRV11" s="74"/>
      <c r="BRW11" s="74"/>
      <c r="BRX11" s="74"/>
      <c r="BRY11" s="74"/>
      <c r="BRZ11" s="74"/>
      <c r="BSA11" s="74"/>
      <c r="BSB11" s="74"/>
      <c r="BSC11" s="74"/>
      <c r="BSD11" s="74"/>
      <c r="BSE11" s="74"/>
      <c r="BSF11" s="74"/>
      <c r="BSG11" s="74"/>
      <c r="BSH11" s="74"/>
      <c r="BSI11" s="74"/>
      <c r="BSJ11" s="74"/>
      <c r="BSK11" s="74"/>
      <c r="BSL11" s="74"/>
      <c r="BSM11" s="74"/>
      <c r="BSN11" s="74"/>
      <c r="BSO11" s="74"/>
      <c r="BSP11" s="74"/>
      <c r="BSQ11" s="74"/>
      <c r="BSR11" s="74"/>
      <c r="BSS11" s="74"/>
      <c r="BST11" s="74"/>
      <c r="BSU11" s="74"/>
      <c r="BSV11" s="74"/>
      <c r="BSW11" s="74"/>
      <c r="BSX11" s="74"/>
      <c r="BSY11" s="74"/>
      <c r="BSZ11" s="74"/>
      <c r="BTA11" s="74"/>
      <c r="BTB11" s="74"/>
      <c r="BTC11" s="74"/>
      <c r="BTD11" s="74"/>
      <c r="BTE11" s="74"/>
      <c r="BTF11" s="74"/>
      <c r="BTG11" s="74"/>
      <c r="BTH11" s="74"/>
      <c r="BTI11" s="74"/>
      <c r="BTJ11" s="74"/>
      <c r="BTK11" s="74"/>
      <c r="BTL11" s="74"/>
      <c r="BTM11" s="74"/>
      <c r="BTN11" s="74"/>
      <c r="BTO11" s="74"/>
      <c r="BTP11" s="74"/>
      <c r="BTQ11" s="74"/>
      <c r="BTR11" s="74"/>
      <c r="BTS11" s="74"/>
      <c r="BTT11" s="74"/>
      <c r="BTU11" s="74"/>
      <c r="BTV11" s="74"/>
      <c r="BTW11" s="74"/>
      <c r="BTX11" s="74"/>
      <c r="BTY11" s="74"/>
      <c r="BTZ11" s="74"/>
      <c r="BUA11" s="74"/>
      <c r="BUB11" s="74"/>
      <c r="BUC11" s="74"/>
      <c r="BUD11" s="74"/>
      <c r="BUE11" s="74"/>
      <c r="BUF11" s="74"/>
      <c r="BUG11" s="74"/>
      <c r="BUH11" s="74"/>
      <c r="BUI11" s="74"/>
      <c r="BUJ11" s="74"/>
      <c r="BUK11" s="74"/>
      <c r="BUL11" s="74"/>
      <c r="BUM11" s="74"/>
      <c r="BUN11" s="74"/>
      <c r="BUO11" s="74"/>
      <c r="BUP11" s="74"/>
      <c r="BUQ11" s="74"/>
      <c r="BUR11" s="74"/>
      <c r="BUS11" s="74"/>
      <c r="BUT11" s="74"/>
      <c r="BUU11" s="74"/>
      <c r="BUV11" s="74"/>
      <c r="BUW11" s="74"/>
      <c r="BUX11" s="74"/>
      <c r="BUY11" s="74"/>
      <c r="BUZ11" s="74"/>
      <c r="BVA11" s="74"/>
      <c r="BVB11" s="74"/>
      <c r="BVC11" s="74"/>
      <c r="BVD11" s="74"/>
      <c r="BVE11" s="74"/>
      <c r="BVF11" s="74"/>
      <c r="BVG11" s="74"/>
      <c r="BVH11" s="74"/>
      <c r="BVI11" s="74"/>
      <c r="BVJ11" s="74"/>
      <c r="BVK11" s="74"/>
      <c r="BVL11" s="74"/>
      <c r="BVM11" s="74"/>
      <c r="BVN11" s="74"/>
      <c r="BVO11" s="74"/>
      <c r="BVP11" s="74"/>
      <c r="BVQ11" s="74"/>
      <c r="BVR11" s="74"/>
      <c r="BVS11" s="74"/>
      <c r="BVT11" s="74"/>
      <c r="BVU11" s="74"/>
      <c r="BVV11" s="74"/>
      <c r="BVW11" s="74"/>
      <c r="BVX11" s="74"/>
      <c r="BVY11" s="74"/>
      <c r="BVZ11" s="74"/>
      <c r="BWA11" s="74"/>
      <c r="BWB11" s="74"/>
      <c r="BWC11" s="74"/>
      <c r="BWD11" s="74"/>
      <c r="BWE11" s="74"/>
      <c r="BWF11" s="74"/>
      <c r="BWG11" s="74"/>
      <c r="BWH11" s="74"/>
      <c r="BWI11" s="74"/>
      <c r="BWJ11" s="74"/>
      <c r="BWK11" s="74"/>
      <c r="BWL11" s="74"/>
      <c r="BWM11" s="74"/>
      <c r="BWN11" s="74"/>
      <c r="BWO11" s="74"/>
      <c r="BWP11" s="74"/>
      <c r="BWQ11" s="74"/>
      <c r="BWR11" s="74"/>
      <c r="BWS11" s="74"/>
      <c r="BWT11" s="74"/>
      <c r="BWU11" s="74"/>
      <c r="BWV11" s="74"/>
      <c r="BWW11" s="74"/>
      <c r="BWX11" s="74"/>
      <c r="BWY11" s="74"/>
      <c r="BWZ11" s="74"/>
      <c r="BXA11" s="74"/>
      <c r="BXB11" s="74"/>
      <c r="BXC11" s="74"/>
      <c r="BXD11" s="74"/>
      <c r="BXE11" s="74"/>
      <c r="BXF11" s="74"/>
      <c r="BXG11" s="74"/>
      <c r="BXH11" s="74"/>
      <c r="BXI11" s="74"/>
      <c r="BXJ11" s="74"/>
      <c r="BXK11" s="74"/>
      <c r="BXL11" s="74"/>
      <c r="BXM11" s="74"/>
      <c r="BXN11" s="74"/>
      <c r="BXO11" s="74"/>
      <c r="BXP11" s="74"/>
      <c r="BXQ11" s="74"/>
      <c r="BXR11" s="74"/>
      <c r="BXS11" s="74"/>
      <c r="BXT11" s="74"/>
      <c r="BXU11" s="74"/>
      <c r="BXV11" s="74"/>
      <c r="BXW11" s="74"/>
      <c r="BXX11" s="74"/>
      <c r="BXY11" s="74"/>
      <c r="BXZ11" s="74"/>
      <c r="BYA11" s="74"/>
      <c r="BYB11" s="74"/>
      <c r="BYC11" s="74"/>
      <c r="BYD11" s="74"/>
      <c r="BYE11" s="74"/>
      <c r="BYF11" s="74"/>
      <c r="BYG11" s="74"/>
      <c r="BYH11" s="74"/>
      <c r="BYI11" s="74"/>
      <c r="BYJ11" s="74"/>
      <c r="BYK11" s="74"/>
      <c r="BYL11" s="74"/>
      <c r="BYM11" s="74"/>
      <c r="BYN11" s="74"/>
      <c r="BYO11" s="74"/>
      <c r="BYP11" s="74"/>
      <c r="BYQ11" s="74"/>
      <c r="BYR11" s="74"/>
      <c r="BYS11" s="74"/>
      <c r="BYT11" s="74"/>
      <c r="BYU11" s="74"/>
      <c r="BYV11" s="74"/>
      <c r="BYW11" s="74"/>
      <c r="BYX11" s="74"/>
      <c r="BYY11" s="74"/>
      <c r="BYZ11" s="74"/>
      <c r="BZA11" s="74"/>
      <c r="BZB11" s="74"/>
      <c r="BZC11" s="74"/>
      <c r="BZD11" s="74"/>
      <c r="BZE11" s="74"/>
      <c r="BZF11" s="74"/>
      <c r="BZG11" s="74"/>
      <c r="BZH11" s="74"/>
      <c r="BZI11" s="74"/>
      <c r="BZJ11" s="74"/>
      <c r="BZK11" s="74"/>
      <c r="BZL11" s="74"/>
      <c r="BZM11" s="74"/>
      <c r="BZN11" s="74"/>
      <c r="BZO11" s="74"/>
      <c r="BZP11" s="74"/>
      <c r="BZQ11" s="74"/>
      <c r="BZR11" s="74"/>
      <c r="BZS11" s="74"/>
      <c r="BZT11" s="74"/>
      <c r="BZU11" s="74"/>
      <c r="BZV11" s="74"/>
      <c r="BZW11" s="74"/>
      <c r="BZX11" s="74"/>
      <c r="BZY11" s="74"/>
      <c r="BZZ11" s="74"/>
      <c r="CAA11" s="74"/>
      <c r="CAB11" s="74"/>
      <c r="CAC11" s="74"/>
      <c r="CAD11" s="74"/>
      <c r="CAE11" s="74"/>
      <c r="CAF11" s="74"/>
      <c r="CAG11" s="74"/>
      <c r="CAH11" s="74"/>
      <c r="CAI11" s="74"/>
      <c r="CAJ11" s="74"/>
      <c r="CAK11" s="74"/>
      <c r="CAL11" s="74"/>
      <c r="CAM11" s="74"/>
      <c r="CAN11" s="74"/>
      <c r="CAO11" s="74"/>
      <c r="CAP11" s="74"/>
      <c r="CAQ11" s="74"/>
      <c r="CAR11" s="74"/>
      <c r="CAS11" s="74"/>
      <c r="CAT11" s="74"/>
      <c r="CAU11" s="74"/>
      <c r="CAV11" s="74"/>
      <c r="CAW11" s="74"/>
      <c r="CAX11" s="74"/>
      <c r="CAY11" s="74"/>
      <c r="CAZ11" s="74"/>
      <c r="CBA11" s="74"/>
      <c r="CBB11" s="74"/>
      <c r="CBC11" s="74"/>
      <c r="CBD11" s="74"/>
      <c r="CBE11" s="74"/>
      <c r="CBF11" s="74"/>
      <c r="CBG11" s="74"/>
      <c r="CBH11" s="74"/>
      <c r="CBI11" s="74"/>
      <c r="CBJ11" s="74"/>
      <c r="CBK11" s="74"/>
      <c r="CBL11" s="74"/>
      <c r="CBM11" s="74"/>
      <c r="CBN11" s="74"/>
      <c r="CBO11" s="74"/>
      <c r="CBP11" s="74"/>
      <c r="CBQ11" s="74"/>
      <c r="CBR11" s="74"/>
      <c r="CBS11" s="74"/>
      <c r="CBT11" s="74"/>
      <c r="CBU11" s="74"/>
      <c r="CBV11" s="74"/>
      <c r="CBW11" s="74"/>
      <c r="CBX11" s="74"/>
      <c r="CBY11" s="74"/>
      <c r="CBZ11" s="74"/>
      <c r="CCA11" s="74"/>
      <c r="CCB11" s="74"/>
      <c r="CCC11" s="74"/>
      <c r="CCD11" s="74"/>
      <c r="CCE11" s="74"/>
      <c r="CCF11" s="74"/>
      <c r="CCG11" s="74"/>
      <c r="CCH11" s="74"/>
      <c r="CCI11" s="74"/>
      <c r="CCJ11" s="74"/>
      <c r="CCK11" s="74"/>
      <c r="CCL11" s="74"/>
      <c r="CCM11" s="74"/>
      <c r="CCN11" s="74"/>
      <c r="CCO11" s="74"/>
      <c r="CCP11" s="74"/>
      <c r="CCQ11" s="74"/>
      <c r="CCR11" s="74"/>
      <c r="CCS11" s="74"/>
      <c r="CCT11" s="74"/>
      <c r="CCU11" s="74"/>
      <c r="CCV11" s="74"/>
      <c r="CCW11" s="74"/>
      <c r="CCX11" s="74"/>
      <c r="CCY11" s="74"/>
      <c r="CCZ11" s="74"/>
      <c r="CDA11" s="74"/>
      <c r="CDB11" s="74"/>
      <c r="CDC11" s="74"/>
      <c r="CDD11" s="74"/>
      <c r="CDE11" s="74"/>
      <c r="CDF11" s="74"/>
      <c r="CDG11" s="74"/>
      <c r="CDH11" s="74"/>
      <c r="CDI11" s="74"/>
      <c r="CDJ11" s="74"/>
      <c r="CDK11" s="74"/>
      <c r="CDL11" s="74"/>
      <c r="CDM11" s="74"/>
      <c r="CDN11" s="74"/>
      <c r="CDO11" s="74"/>
      <c r="CDP11" s="74"/>
      <c r="CDQ11" s="74"/>
      <c r="CDR11" s="74"/>
      <c r="CDS11" s="74"/>
      <c r="CDT11" s="74"/>
      <c r="CDU11" s="74"/>
      <c r="CDV11" s="74"/>
      <c r="CDW11" s="74"/>
      <c r="CDX11" s="74"/>
      <c r="CDY11" s="74"/>
      <c r="CDZ11" s="74"/>
      <c r="CEA11" s="74"/>
      <c r="CEB11" s="74"/>
      <c r="CEC11" s="74"/>
      <c r="CED11" s="74"/>
      <c r="CEE11" s="74"/>
      <c r="CEF11" s="74"/>
      <c r="CEG11" s="74"/>
      <c r="CEH11" s="74"/>
      <c r="CEI11" s="74"/>
      <c r="CEJ11" s="74"/>
      <c r="CEK11" s="74"/>
      <c r="CEL11" s="74"/>
      <c r="CEM11" s="74"/>
      <c r="CEN11" s="74"/>
      <c r="CEO11" s="74"/>
      <c r="CEP11" s="74"/>
      <c r="CEQ11" s="74"/>
      <c r="CER11" s="74"/>
      <c r="CES11" s="74"/>
      <c r="CET11" s="74"/>
      <c r="CEU11" s="74"/>
      <c r="CEV11" s="74"/>
      <c r="CEW11" s="74"/>
      <c r="CEX11" s="74"/>
      <c r="CEY11" s="74"/>
      <c r="CEZ11" s="74"/>
      <c r="CFA11" s="74"/>
      <c r="CFB11" s="74"/>
      <c r="CFC11" s="74"/>
      <c r="CFD11" s="74"/>
      <c r="CFE11" s="74"/>
      <c r="CFF11" s="74"/>
      <c r="CFG11" s="74"/>
      <c r="CFH11" s="74"/>
      <c r="CFI11" s="74"/>
      <c r="CFJ11" s="74"/>
      <c r="CFK11" s="74"/>
      <c r="CFL11" s="74"/>
      <c r="CFM11" s="74"/>
      <c r="CFN11" s="74"/>
      <c r="CFO11" s="74"/>
      <c r="CFP11" s="74"/>
      <c r="CFQ11" s="74"/>
      <c r="CFR11" s="74"/>
      <c r="CFS11" s="74"/>
      <c r="CFT11" s="74"/>
      <c r="CFU11" s="74"/>
      <c r="CFV11" s="74"/>
      <c r="CFW11" s="74"/>
      <c r="CFX11" s="74"/>
      <c r="CFY11" s="74"/>
      <c r="CFZ11" s="74"/>
      <c r="CGA11" s="74"/>
      <c r="CGB11" s="74"/>
      <c r="CGC11" s="74"/>
      <c r="CGD11" s="74"/>
      <c r="CGE11" s="74"/>
      <c r="CGF11" s="74"/>
      <c r="CGG11" s="74"/>
      <c r="CGH11" s="74"/>
      <c r="CGI11" s="74"/>
      <c r="CGJ11" s="74"/>
      <c r="CGK11" s="74"/>
      <c r="CGL11" s="74"/>
      <c r="CGM11" s="74"/>
      <c r="CGN11" s="74"/>
      <c r="CGO11" s="74"/>
      <c r="CGP11" s="74"/>
      <c r="CGQ11" s="74"/>
      <c r="CGR11" s="74"/>
      <c r="CGS11" s="74"/>
      <c r="CGT11" s="74"/>
      <c r="CGU11" s="74"/>
      <c r="CGV11" s="74"/>
      <c r="CGW11" s="74"/>
      <c r="CGX11" s="74"/>
      <c r="CGY11" s="74"/>
      <c r="CGZ11" s="74"/>
      <c r="CHA11" s="74"/>
      <c r="CHB11" s="74"/>
      <c r="CHC11" s="74"/>
      <c r="CHD11" s="74"/>
      <c r="CHE11" s="74"/>
      <c r="CHF11" s="74"/>
      <c r="CHG11" s="74"/>
      <c r="CHH11" s="74"/>
      <c r="CHI11" s="74"/>
      <c r="CHJ11" s="74"/>
      <c r="CHK11" s="74"/>
      <c r="CHL11" s="74"/>
      <c r="CHM11" s="74"/>
      <c r="CHN11" s="74"/>
      <c r="CHO11" s="74"/>
      <c r="CHP11" s="74"/>
      <c r="CHQ11" s="74"/>
      <c r="CHR11" s="74"/>
      <c r="CHS11" s="74"/>
      <c r="CHT11" s="74"/>
      <c r="CHU11" s="74"/>
      <c r="CHV11" s="74"/>
      <c r="CHW11" s="74"/>
      <c r="CHX11" s="74"/>
      <c r="CHY11" s="74"/>
      <c r="CHZ11" s="74"/>
      <c r="CIA11" s="74"/>
      <c r="CIB11" s="74"/>
      <c r="CIC11" s="74"/>
      <c r="CID11" s="74"/>
      <c r="CIE11" s="74"/>
      <c r="CIF11" s="74"/>
      <c r="CIG11" s="74"/>
      <c r="CIH11" s="74"/>
      <c r="CII11" s="74"/>
      <c r="CIJ11" s="74"/>
      <c r="CIK11" s="74"/>
      <c r="CIL11" s="74"/>
      <c r="CIM11" s="74"/>
      <c r="CIN11" s="74"/>
      <c r="CIO11" s="74"/>
      <c r="CIP11" s="74"/>
      <c r="CIQ11" s="74"/>
      <c r="CIR11" s="74"/>
      <c r="CIS11" s="74"/>
      <c r="CIT11" s="74"/>
      <c r="CIU11" s="74"/>
      <c r="CIV11" s="74"/>
      <c r="CIW11" s="74"/>
      <c r="CIX11" s="74"/>
      <c r="CIY11" s="74"/>
      <c r="CIZ11" s="74"/>
      <c r="CJA11" s="74"/>
      <c r="CJB11" s="74"/>
      <c r="CJC11" s="74"/>
      <c r="CJD11" s="74"/>
      <c r="CJE11" s="74"/>
      <c r="CJF11" s="74"/>
      <c r="CJG11" s="74"/>
      <c r="CJH11" s="74"/>
      <c r="CJI11" s="74"/>
      <c r="CJJ11" s="74"/>
      <c r="CJK11" s="74"/>
      <c r="CJL11" s="74"/>
      <c r="CJM11" s="74"/>
      <c r="CJN11" s="74"/>
      <c r="CJO11" s="74"/>
      <c r="CJP11" s="74"/>
      <c r="CJQ11" s="74"/>
      <c r="CJR11" s="74"/>
      <c r="CJS11" s="74"/>
      <c r="CJT11" s="74"/>
      <c r="CJU11" s="74"/>
      <c r="CJV11" s="74"/>
      <c r="CJW11" s="74"/>
      <c r="CJX11" s="74"/>
      <c r="CJY11" s="74"/>
      <c r="CJZ11" s="74"/>
      <c r="CKA11" s="74"/>
      <c r="CKB11" s="74"/>
      <c r="CKC11" s="74"/>
      <c r="CKD11" s="74"/>
      <c r="CKE11" s="74"/>
      <c r="CKF11" s="74"/>
      <c r="CKG11" s="74"/>
      <c r="CKH11" s="74"/>
      <c r="CKI11" s="74"/>
      <c r="CKJ11" s="74"/>
      <c r="CKK11" s="74"/>
      <c r="CKL11" s="74"/>
      <c r="CKM11" s="74"/>
      <c r="CKN11" s="74"/>
      <c r="CKO11" s="74"/>
      <c r="CKP11" s="74"/>
      <c r="CKQ11" s="74"/>
      <c r="CKR11" s="74"/>
      <c r="CKS11" s="74"/>
      <c r="CKT11" s="74"/>
      <c r="CKU11" s="74"/>
      <c r="CKV11" s="74"/>
      <c r="CKW11" s="74"/>
      <c r="CKX11" s="74"/>
      <c r="CKY11" s="74"/>
      <c r="CKZ11" s="74"/>
      <c r="CLA11" s="74"/>
      <c r="CLB11" s="74"/>
      <c r="CLC11" s="74"/>
      <c r="CLD11" s="74"/>
      <c r="CLE11" s="74"/>
      <c r="CLF11" s="74"/>
      <c r="CLG11" s="74"/>
      <c r="CLH11" s="74"/>
      <c r="CLI11" s="74"/>
      <c r="CLJ11" s="74"/>
      <c r="CLK11" s="74"/>
      <c r="CLL11" s="74"/>
      <c r="CLM11" s="74"/>
      <c r="CLN11" s="74"/>
      <c r="CLO11" s="74"/>
      <c r="CLP11" s="74"/>
      <c r="CLQ11" s="74"/>
      <c r="CLR11" s="74"/>
      <c r="CLS11" s="74"/>
      <c r="CLT11" s="74"/>
      <c r="CLU11" s="74"/>
      <c r="CLV11" s="74"/>
      <c r="CLW11" s="74"/>
      <c r="CLX11" s="74"/>
      <c r="CLY11" s="74"/>
      <c r="CLZ11" s="74"/>
      <c r="CMA11" s="74"/>
      <c r="CMB11" s="74"/>
      <c r="CMC11" s="74"/>
      <c r="CMD11" s="74"/>
      <c r="CME11" s="74"/>
      <c r="CMF11" s="74"/>
      <c r="CMG11" s="74"/>
      <c r="CMH11" s="74"/>
      <c r="CMI11" s="74"/>
      <c r="CMJ11" s="74"/>
      <c r="CMK11" s="74"/>
      <c r="CML11" s="74"/>
      <c r="CMM11" s="74"/>
      <c r="CMN11" s="74"/>
      <c r="CMO11" s="74"/>
      <c r="CMP11" s="74"/>
      <c r="CMQ11" s="74"/>
      <c r="CMR11" s="74"/>
      <c r="CMS11" s="74"/>
      <c r="CMT11" s="74"/>
      <c r="CMU11" s="74"/>
      <c r="CMV11" s="74"/>
      <c r="CMW11" s="74"/>
      <c r="CMX11" s="74"/>
      <c r="CMY11" s="74"/>
      <c r="CMZ11" s="74"/>
      <c r="CNA11" s="74"/>
      <c r="CNB11" s="74"/>
      <c r="CNC11" s="74"/>
      <c r="CND11" s="74"/>
      <c r="CNE11" s="74"/>
      <c r="CNF11" s="74"/>
      <c r="CNG11" s="74"/>
      <c r="CNH11" s="74"/>
      <c r="CNI11" s="74"/>
      <c r="CNJ11" s="74"/>
      <c r="CNK11" s="74"/>
      <c r="CNL11" s="74"/>
      <c r="CNM11" s="74"/>
      <c r="CNN11" s="74"/>
      <c r="CNO11" s="74"/>
      <c r="CNP11" s="74"/>
      <c r="CNQ11" s="74"/>
      <c r="CNR11" s="74"/>
      <c r="CNS11" s="74"/>
      <c r="CNT11" s="74"/>
      <c r="CNU11" s="74"/>
      <c r="CNV11" s="74"/>
      <c r="CNW11" s="74"/>
      <c r="CNX11" s="74"/>
      <c r="CNY11" s="74"/>
      <c r="CNZ11" s="74"/>
      <c r="COA11" s="74"/>
      <c r="COB11" s="74"/>
      <c r="COC11" s="74"/>
      <c r="COD11" s="74"/>
      <c r="COE11" s="74"/>
      <c r="COF11" s="74"/>
      <c r="COG11" s="74"/>
      <c r="COH11" s="74"/>
      <c r="COI11" s="74"/>
      <c r="COJ11" s="74"/>
      <c r="COK11" s="74"/>
      <c r="COL11" s="74"/>
      <c r="COM11" s="74"/>
      <c r="CON11" s="74"/>
      <c r="COO11" s="74"/>
      <c r="COP11" s="74"/>
      <c r="COQ11" s="74"/>
      <c r="COR11" s="74"/>
      <c r="COS11" s="74"/>
      <c r="COT11" s="74"/>
      <c r="COU11" s="74"/>
      <c r="COV11" s="74"/>
      <c r="COW11" s="74"/>
      <c r="COX11" s="74"/>
      <c r="COY11" s="74"/>
      <c r="COZ11" s="74"/>
      <c r="CPA11" s="74"/>
      <c r="CPB11" s="74"/>
      <c r="CPC11" s="74"/>
      <c r="CPD11" s="74"/>
      <c r="CPE11" s="74"/>
      <c r="CPF11" s="74"/>
      <c r="CPG11" s="74"/>
      <c r="CPH11" s="74"/>
      <c r="CPI11" s="74"/>
      <c r="CPJ11" s="74"/>
      <c r="CPK11" s="74"/>
      <c r="CPL11" s="74"/>
      <c r="CPM11" s="74"/>
      <c r="CPN11" s="74"/>
      <c r="CPO11" s="74"/>
      <c r="CPP11" s="74"/>
      <c r="CPQ11" s="74"/>
      <c r="CPR11" s="74"/>
      <c r="CPS11" s="74"/>
      <c r="CPT11" s="74"/>
      <c r="CPU11" s="74"/>
      <c r="CPV11" s="74"/>
      <c r="CPW11" s="74"/>
      <c r="CPX11" s="74"/>
      <c r="CPY11" s="74"/>
      <c r="CPZ11" s="74"/>
      <c r="CQA11" s="74"/>
      <c r="CQB11" s="74"/>
      <c r="CQC11" s="74"/>
      <c r="CQD11" s="74"/>
      <c r="CQE11" s="74"/>
      <c r="CQF11" s="74"/>
      <c r="CQG11" s="74"/>
      <c r="CQH11" s="74"/>
      <c r="CQI11" s="74"/>
      <c r="CQJ11" s="74"/>
      <c r="CQK11" s="74"/>
      <c r="CQL11" s="74"/>
      <c r="CQM11" s="74"/>
      <c r="CQN11" s="74"/>
      <c r="CQO11" s="74"/>
      <c r="CQP11" s="74"/>
      <c r="CQQ11" s="74"/>
      <c r="CQR11" s="74"/>
      <c r="CQS11" s="74"/>
      <c r="CQT11" s="74"/>
      <c r="CQU11" s="74"/>
      <c r="CQV11" s="74"/>
      <c r="CQW11" s="74"/>
      <c r="CQX11" s="74"/>
      <c r="CQY11" s="74"/>
      <c r="CQZ11" s="74"/>
      <c r="CRA11" s="74"/>
      <c r="CRB11" s="74"/>
      <c r="CRC11" s="74"/>
      <c r="CRD11" s="74"/>
      <c r="CRE11" s="74"/>
      <c r="CRF11" s="74"/>
      <c r="CRG11" s="74"/>
      <c r="CRH11" s="74"/>
      <c r="CRI11" s="74"/>
      <c r="CRJ11" s="74"/>
      <c r="CRK11" s="74"/>
      <c r="CRL11" s="74"/>
      <c r="CRM11" s="74"/>
      <c r="CRN11" s="74"/>
      <c r="CRO11" s="74"/>
      <c r="CRP11" s="74"/>
      <c r="CRQ11" s="74"/>
      <c r="CRR11" s="74"/>
      <c r="CRS11" s="74"/>
      <c r="CRT11" s="74"/>
      <c r="CRU11" s="74"/>
      <c r="CRV11" s="74"/>
      <c r="CRW11" s="74"/>
      <c r="CRX11" s="74"/>
      <c r="CRY11" s="74"/>
      <c r="CRZ11" s="74"/>
      <c r="CSA11" s="74"/>
      <c r="CSB11" s="74"/>
      <c r="CSC11" s="74"/>
      <c r="CSD11" s="74"/>
      <c r="CSE11" s="74"/>
      <c r="CSF11" s="74"/>
      <c r="CSG11" s="74"/>
      <c r="CSH11" s="74"/>
      <c r="CSI11" s="74"/>
      <c r="CSJ11" s="74"/>
      <c r="CSK11" s="74"/>
      <c r="CSL11" s="74"/>
      <c r="CSM11" s="74"/>
      <c r="CSN11" s="74"/>
      <c r="CSO11" s="74"/>
      <c r="CSP11" s="74"/>
      <c r="CSQ11" s="74"/>
      <c r="CSR11" s="74"/>
      <c r="CSS11" s="74"/>
      <c r="CST11" s="74"/>
      <c r="CSU11" s="74"/>
      <c r="CSV11" s="74"/>
      <c r="CSW11" s="74"/>
      <c r="CSX11" s="74"/>
      <c r="CSY11" s="74"/>
      <c r="CSZ11" s="74"/>
      <c r="CTA11" s="74"/>
      <c r="CTB11" s="74"/>
      <c r="CTC11" s="74"/>
      <c r="CTD11" s="74"/>
      <c r="CTE11" s="74"/>
      <c r="CTF11" s="74"/>
      <c r="CTG11" s="74"/>
      <c r="CTH11" s="74"/>
      <c r="CTI11" s="74"/>
      <c r="CTJ11" s="74"/>
      <c r="CTK11" s="74"/>
      <c r="CTL11" s="74"/>
      <c r="CTM11" s="74"/>
      <c r="CTN11" s="74"/>
      <c r="CTO11" s="74"/>
      <c r="CTP11" s="74"/>
      <c r="CTQ11" s="74"/>
      <c r="CTR11" s="74"/>
      <c r="CTS11" s="74"/>
      <c r="CTT11" s="74"/>
      <c r="CTU11" s="74"/>
      <c r="CTV11" s="74"/>
      <c r="CTW11" s="74"/>
      <c r="CTX11" s="74"/>
      <c r="CTY11" s="74"/>
      <c r="CTZ11" s="74"/>
      <c r="CUA11" s="74"/>
      <c r="CUB11" s="74"/>
      <c r="CUC11" s="74"/>
      <c r="CUD11" s="74"/>
      <c r="CUE11" s="74"/>
      <c r="CUF11" s="74"/>
      <c r="CUG11" s="74"/>
      <c r="CUH11" s="74"/>
      <c r="CUI11" s="74"/>
      <c r="CUJ11" s="74"/>
      <c r="CUK11" s="74"/>
      <c r="CUL11" s="74"/>
      <c r="CUM11" s="74"/>
      <c r="CUN11" s="74"/>
      <c r="CUO11" s="74"/>
      <c r="CUP11" s="74"/>
      <c r="CUQ11" s="74"/>
      <c r="CUR11" s="74"/>
      <c r="CUS11" s="74"/>
      <c r="CUT11" s="74"/>
      <c r="CUU11" s="74"/>
      <c r="CUV11" s="74"/>
      <c r="CUW11" s="74"/>
      <c r="CUX11" s="74"/>
      <c r="CUY11" s="74"/>
      <c r="CUZ11" s="74"/>
      <c r="CVA11" s="74"/>
      <c r="CVB11" s="74"/>
      <c r="CVC11" s="74"/>
      <c r="CVD11" s="74"/>
      <c r="CVE11" s="74"/>
      <c r="CVF11" s="74"/>
      <c r="CVG11" s="74"/>
      <c r="CVH11" s="74"/>
      <c r="CVI11" s="74"/>
      <c r="CVJ11" s="74"/>
      <c r="CVK11" s="74"/>
      <c r="CVL11" s="74"/>
      <c r="CVM11" s="74"/>
      <c r="CVN11" s="74"/>
      <c r="CVO11" s="74"/>
      <c r="CVP11" s="74"/>
      <c r="CVQ11" s="74"/>
      <c r="CVR11" s="74"/>
      <c r="CVS11" s="74"/>
      <c r="CVT11" s="74"/>
      <c r="CVU11" s="74"/>
      <c r="CVV11" s="74"/>
      <c r="CVW11" s="74"/>
      <c r="CVX11" s="74"/>
      <c r="CVY11" s="74"/>
      <c r="CVZ11" s="74"/>
      <c r="CWA11" s="74"/>
      <c r="CWB11" s="74"/>
      <c r="CWC11" s="74"/>
      <c r="CWD11" s="74"/>
      <c r="CWE11" s="74"/>
      <c r="CWF11" s="74"/>
      <c r="CWG11" s="74"/>
      <c r="CWH11" s="74"/>
      <c r="CWI11" s="74"/>
      <c r="CWJ11" s="74"/>
      <c r="CWK11" s="74"/>
      <c r="CWL11" s="74"/>
      <c r="CWM11" s="74"/>
      <c r="CWN11" s="74"/>
      <c r="CWO11" s="74"/>
      <c r="CWP11" s="74"/>
      <c r="CWQ11" s="74"/>
      <c r="CWR11" s="74"/>
      <c r="CWS11" s="74"/>
      <c r="CWT11" s="74"/>
      <c r="CWU11" s="74"/>
      <c r="CWV11" s="74"/>
      <c r="CWW11" s="74"/>
      <c r="CWX11" s="74"/>
      <c r="CWY11" s="74"/>
      <c r="CWZ11" s="74"/>
      <c r="CXA11" s="74"/>
      <c r="CXB11" s="74"/>
      <c r="CXC11" s="74"/>
      <c r="CXD11" s="74"/>
      <c r="CXE11" s="74"/>
      <c r="CXF11" s="74"/>
      <c r="CXG11" s="74"/>
      <c r="CXH11" s="74"/>
      <c r="CXI11" s="74"/>
      <c r="CXJ11" s="74"/>
      <c r="CXK11" s="74"/>
      <c r="CXL11" s="74"/>
      <c r="CXM11" s="74"/>
      <c r="CXN11" s="74"/>
      <c r="CXO11" s="74"/>
      <c r="CXP11" s="74"/>
      <c r="CXQ11" s="74"/>
      <c r="CXR11" s="74"/>
      <c r="CXS11" s="74"/>
      <c r="CXT11" s="74"/>
      <c r="CXU11" s="74"/>
      <c r="CXV11" s="74"/>
      <c r="CXW11" s="74"/>
      <c r="CXX11" s="74"/>
      <c r="CXY11" s="74"/>
      <c r="CXZ11" s="74"/>
      <c r="CYA11" s="74"/>
      <c r="CYB11" s="74"/>
      <c r="CYC11" s="74"/>
      <c r="CYD11" s="74"/>
      <c r="CYE11" s="74"/>
      <c r="CYF11" s="74"/>
      <c r="CYG11" s="74"/>
      <c r="CYH11" s="74"/>
      <c r="CYI11" s="74"/>
      <c r="CYJ11" s="74"/>
      <c r="CYK11" s="74"/>
      <c r="CYL11" s="74"/>
      <c r="CYM11" s="74"/>
      <c r="CYN11" s="74"/>
      <c r="CYO11" s="74"/>
      <c r="CYP11" s="74"/>
      <c r="CYQ11" s="74"/>
      <c r="CYR11" s="74"/>
      <c r="CYS11" s="74"/>
      <c r="CYT11" s="74"/>
      <c r="CYU11" s="74"/>
      <c r="CYV11" s="74"/>
      <c r="CYW11" s="74"/>
      <c r="CYX11" s="74"/>
      <c r="CYY11" s="74"/>
      <c r="CYZ11" s="74"/>
      <c r="CZA11" s="74"/>
      <c r="CZB11" s="74"/>
      <c r="CZC11" s="74"/>
      <c r="CZD11" s="74"/>
      <c r="CZE11" s="74"/>
      <c r="CZF11" s="74"/>
      <c r="CZG11" s="74"/>
      <c r="CZH11" s="74"/>
      <c r="CZI11" s="74"/>
      <c r="CZJ11" s="74"/>
      <c r="CZK11" s="74"/>
      <c r="CZL11" s="74"/>
      <c r="CZM11" s="74"/>
      <c r="CZN11" s="74"/>
      <c r="CZO11" s="74"/>
      <c r="CZP11" s="74"/>
      <c r="CZQ11" s="74"/>
      <c r="CZR11" s="74"/>
      <c r="CZS11" s="74"/>
      <c r="CZT11" s="74"/>
      <c r="CZU11" s="74"/>
      <c r="CZV11" s="74"/>
      <c r="CZW11" s="74"/>
      <c r="CZX11" s="74"/>
      <c r="CZY11" s="74"/>
      <c r="CZZ11" s="74"/>
      <c r="DAA11" s="74"/>
      <c r="DAB11" s="74"/>
      <c r="DAC11" s="74"/>
      <c r="DAD11" s="74"/>
      <c r="DAE11" s="74"/>
      <c r="DAF11" s="74"/>
      <c r="DAG11" s="74"/>
      <c r="DAH11" s="74"/>
      <c r="DAI11" s="74"/>
      <c r="DAJ11" s="74"/>
      <c r="DAK11" s="74"/>
      <c r="DAL11" s="74"/>
      <c r="DAM11" s="74"/>
      <c r="DAN11" s="74"/>
      <c r="DAO11" s="74"/>
      <c r="DAP11" s="74"/>
      <c r="DAQ11" s="74"/>
      <c r="DAR11" s="74"/>
      <c r="DAS11" s="74"/>
      <c r="DAT11" s="74"/>
      <c r="DAU11" s="74"/>
      <c r="DAV11" s="74"/>
      <c r="DAW11" s="74"/>
      <c r="DAX11" s="74"/>
      <c r="DAY11" s="74"/>
      <c r="DAZ11" s="74"/>
      <c r="DBA11" s="74"/>
      <c r="DBB11" s="74"/>
      <c r="DBC11" s="74"/>
      <c r="DBD11" s="74"/>
      <c r="DBE11" s="74"/>
      <c r="DBF11" s="74"/>
      <c r="DBG11" s="74"/>
      <c r="DBH11" s="74"/>
      <c r="DBI11" s="74"/>
      <c r="DBJ11" s="74"/>
      <c r="DBK11" s="74"/>
      <c r="DBL11" s="74"/>
      <c r="DBM11" s="74"/>
      <c r="DBN11" s="74"/>
      <c r="DBO11" s="74"/>
      <c r="DBP11" s="74"/>
      <c r="DBQ11" s="74"/>
      <c r="DBR11" s="74"/>
      <c r="DBS11" s="74"/>
      <c r="DBT11" s="74"/>
      <c r="DBU11" s="74"/>
      <c r="DBV11" s="74"/>
      <c r="DBW11" s="74"/>
      <c r="DBX11" s="74"/>
      <c r="DBY11" s="74"/>
      <c r="DBZ11" s="74"/>
      <c r="DCA11" s="74"/>
      <c r="DCB11" s="74"/>
      <c r="DCC11" s="74"/>
      <c r="DCD11" s="74"/>
      <c r="DCE11" s="74"/>
      <c r="DCF11" s="74"/>
      <c r="DCG11" s="74"/>
      <c r="DCH11" s="74"/>
      <c r="DCI11" s="74"/>
      <c r="DCJ11" s="74"/>
      <c r="DCK11" s="74"/>
      <c r="DCL11" s="74"/>
      <c r="DCM11" s="74"/>
      <c r="DCN11" s="74"/>
      <c r="DCO11" s="74"/>
      <c r="DCP11" s="74"/>
      <c r="DCQ11" s="74"/>
      <c r="DCR11" s="74"/>
      <c r="DCS11" s="74"/>
      <c r="DCT11" s="74"/>
      <c r="DCU11" s="74"/>
      <c r="DCV11" s="74"/>
      <c r="DCW11" s="74"/>
      <c r="DCX11" s="74"/>
      <c r="DCY11" s="74"/>
      <c r="DCZ11" s="74"/>
      <c r="DDA11" s="74"/>
      <c r="DDB11" s="74"/>
      <c r="DDC11" s="74"/>
      <c r="DDD11" s="74"/>
      <c r="DDE11" s="74"/>
      <c r="DDF11" s="74"/>
      <c r="DDG11" s="74"/>
      <c r="DDH11" s="74"/>
      <c r="DDI11" s="74"/>
      <c r="DDJ11" s="74"/>
      <c r="DDK11" s="74"/>
      <c r="DDL11" s="74"/>
      <c r="DDM11" s="74"/>
      <c r="DDN11" s="74"/>
      <c r="DDO11" s="74"/>
      <c r="DDP11" s="74"/>
      <c r="DDQ11" s="74"/>
      <c r="DDR11" s="74"/>
      <c r="DDS11" s="74"/>
      <c r="DDT11" s="74"/>
      <c r="DDU11" s="74"/>
      <c r="DDV11" s="74"/>
      <c r="DDW11" s="74"/>
      <c r="DDX11" s="74"/>
      <c r="DDY11" s="74"/>
      <c r="DDZ11" s="74"/>
      <c r="DEA11" s="74"/>
      <c r="DEB11" s="74"/>
      <c r="DEC11" s="74"/>
      <c r="DED11" s="74"/>
      <c r="DEE11" s="74"/>
      <c r="DEF11" s="74"/>
      <c r="DEG11" s="74"/>
      <c r="DEH11" s="74"/>
      <c r="DEI11" s="74"/>
      <c r="DEJ11" s="74"/>
      <c r="DEK11" s="74"/>
      <c r="DEL11" s="74"/>
      <c r="DEM11" s="74"/>
      <c r="DEN11" s="74"/>
      <c r="DEO11" s="74"/>
      <c r="DEP11" s="74"/>
      <c r="DEQ11" s="74"/>
      <c r="DER11" s="74"/>
      <c r="DES11" s="74"/>
      <c r="DET11" s="74"/>
      <c r="DEU11" s="74"/>
      <c r="DEV11" s="74"/>
      <c r="DEW11" s="74"/>
      <c r="DEX11" s="74"/>
      <c r="DEY11" s="74"/>
      <c r="DEZ11" s="74"/>
      <c r="DFA11" s="74"/>
      <c r="DFB11" s="74"/>
      <c r="DFC11" s="74"/>
      <c r="DFD11" s="74"/>
      <c r="DFE11" s="74"/>
      <c r="DFF11" s="74"/>
      <c r="DFG11" s="74"/>
      <c r="DFH11" s="74"/>
      <c r="DFI11" s="74"/>
      <c r="DFJ11" s="74"/>
      <c r="DFK11" s="74"/>
      <c r="DFL11" s="74"/>
      <c r="DFM11" s="74"/>
      <c r="DFN11" s="74"/>
      <c r="DFO11" s="74"/>
      <c r="DFP11" s="74"/>
      <c r="DFQ11" s="74"/>
      <c r="DFR11" s="74"/>
      <c r="DFS11" s="74"/>
      <c r="DFT11" s="74"/>
      <c r="DFU11" s="74"/>
      <c r="DFV11" s="74"/>
      <c r="DFW11" s="74"/>
      <c r="DFX11" s="74"/>
      <c r="DFY11" s="74"/>
      <c r="DFZ11" s="74"/>
      <c r="DGA11" s="74"/>
      <c r="DGB11" s="74"/>
      <c r="DGC11" s="74"/>
      <c r="DGD11" s="74"/>
      <c r="DGE11" s="74"/>
      <c r="DGF11" s="74"/>
      <c r="DGG11" s="74"/>
      <c r="DGH11" s="74"/>
      <c r="DGI11" s="74"/>
      <c r="DGJ11" s="74"/>
      <c r="DGK11" s="74"/>
      <c r="DGL11" s="74"/>
      <c r="DGM11" s="74"/>
      <c r="DGN11" s="74"/>
      <c r="DGO11" s="74"/>
      <c r="DGP11" s="74"/>
      <c r="DGQ11" s="74"/>
      <c r="DGR11" s="74"/>
      <c r="DGS11" s="74"/>
      <c r="DGT11" s="74"/>
      <c r="DGU11" s="74"/>
      <c r="DGV11" s="74"/>
      <c r="DGW11" s="74"/>
      <c r="DGX11" s="74"/>
      <c r="DGY11" s="74"/>
      <c r="DGZ11" s="74"/>
      <c r="DHA11" s="74"/>
      <c r="DHB11" s="74"/>
      <c r="DHC11" s="74"/>
      <c r="DHD11" s="74"/>
      <c r="DHE11" s="74"/>
      <c r="DHF11" s="74"/>
      <c r="DHG11" s="74"/>
      <c r="DHH11" s="74"/>
      <c r="DHI11" s="74"/>
      <c r="DHJ11" s="74"/>
      <c r="DHK11" s="74"/>
      <c r="DHL11" s="74"/>
      <c r="DHM11" s="74"/>
      <c r="DHN11" s="74"/>
      <c r="DHO11" s="74"/>
      <c r="DHP11" s="74"/>
      <c r="DHQ11" s="74"/>
      <c r="DHR11" s="74"/>
      <c r="DHS11" s="74"/>
      <c r="DHT11" s="74"/>
      <c r="DHU11" s="74"/>
      <c r="DHV11" s="74"/>
      <c r="DHW11" s="74"/>
      <c r="DHX11" s="74"/>
      <c r="DHY11" s="74"/>
      <c r="DHZ11" s="74"/>
      <c r="DIA11" s="74"/>
      <c r="DIB11" s="74"/>
      <c r="DIC11" s="74"/>
      <c r="DID11" s="74"/>
      <c r="DIE11" s="74"/>
      <c r="DIF11" s="74"/>
      <c r="DIG11" s="74"/>
      <c r="DIH11" s="74"/>
      <c r="DII11" s="74"/>
      <c r="DIJ11" s="74"/>
      <c r="DIK11" s="74"/>
      <c r="DIL11" s="74"/>
      <c r="DIM11" s="74"/>
      <c r="DIN11" s="74"/>
      <c r="DIO11" s="74"/>
      <c r="DIP11" s="74"/>
      <c r="DIQ11" s="74"/>
      <c r="DIR11" s="74"/>
      <c r="DIS11" s="74"/>
      <c r="DIT11" s="74"/>
      <c r="DIU11" s="74"/>
      <c r="DIV11" s="74"/>
      <c r="DIW11" s="74"/>
      <c r="DIX11" s="74"/>
      <c r="DIY11" s="74"/>
      <c r="DIZ11" s="74"/>
      <c r="DJA11" s="74"/>
      <c r="DJB11" s="74"/>
      <c r="DJC11" s="74"/>
      <c r="DJD11" s="74"/>
      <c r="DJE11" s="74"/>
      <c r="DJF11" s="74"/>
      <c r="DJG11" s="74"/>
      <c r="DJH11" s="74"/>
      <c r="DJI11" s="74"/>
      <c r="DJJ11" s="74"/>
      <c r="DJK11" s="74"/>
      <c r="DJL11" s="74"/>
      <c r="DJM11" s="74"/>
      <c r="DJN11" s="74"/>
      <c r="DJO11" s="74"/>
      <c r="DJP11" s="74"/>
      <c r="DJQ11" s="74"/>
      <c r="DJR11" s="74"/>
      <c r="DJS11" s="74"/>
      <c r="DJT11" s="74"/>
      <c r="DJU11" s="74"/>
      <c r="DJV11" s="74"/>
      <c r="DJW11" s="74"/>
      <c r="DJX11" s="74"/>
      <c r="DJY11" s="74"/>
      <c r="DJZ11" s="74"/>
      <c r="DKA11" s="74"/>
      <c r="DKB11" s="74"/>
      <c r="DKC11" s="74"/>
      <c r="DKD11" s="74"/>
      <c r="DKE11" s="74"/>
      <c r="DKF11" s="74"/>
      <c r="DKG11" s="74"/>
      <c r="DKH11" s="74"/>
      <c r="DKI11" s="74"/>
      <c r="DKJ11" s="74"/>
      <c r="DKK11" s="74"/>
      <c r="DKL11" s="74"/>
      <c r="DKM11" s="74"/>
      <c r="DKN11" s="74"/>
      <c r="DKO11" s="74"/>
      <c r="DKP11" s="74"/>
      <c r="DKQ11" s="74"/>
      <c r="DKR11" s="74"/>
      <c r="DKS11" s="74"/>
      <c r="DKT11" s="74"/>
      <c r="DKU11" s="74"/>
      <c r="DKV11" s="74"/>
      <c r="DKW11" s="74"/>
      <c r="DKX11" s="74"/>
      <c r="DKY11" s="74"/>
      <c r="DKZ11" s="74"/>
      <c r="DLA11" s="74"/>
      <c r="DLB11" s="74"/>
      <c r="DLC11" s="74"/>
      <c r="DLD11" s="74"/>
      <c r="DLE11" s="74"/>
      <c r="DLF11" s="74"/>
      <c r="DLG11" s="74"/>
      <c r="DLH11" s="74"/>
      <c r="DLI11" s="74"/>
      <c r="DLJ11" s="74"/>
      <c r="DLK11" s="74"/>
      <c r="DLL11" s="74"/>
      <c r="DLM11" s="74"/>
      <c r="DLN11" s="74"/>
      <c r="DLO11" s="74"/>
      <c r="DLP11" s="74"/>
      <c r="DLQ11" s="74"/>
      <c r="DLR11" s="74"/>
      <c r="DLS11" s="74"/>
      <c r="DLT11" s="74"/>
      <c r="DLU11" s="74"/>
      <c r="DLV11" s="74"/>
      <c r="DLW11" s="74"/>
      <c r="DLX11" s="74"/>
      <c r="DLY11" s="74"/>
      <c r="DLZ11" s="74"/>
      <c r="DMA11" s="74"/>
      <c r="DMB11" s="74"/>
      <c r="DMC11" s="74"/>
      <c r="DMD11" s="74"/>
      <c r="DME11" s="74"/>
      <c r="DMF11" s="74"/>
      <c r="DMG11" s="74"/>
      <c r="DMH11" s="74"/>
      <c r="DMI11" s="74"/>
      <c r="DMJ11" s="74"/>
      <c r="DMK11" s="74"/>
      <c r="DML11" s="74"/>
      <c r="DMM11" s="74"/>
      <c r="DMN11" s="74"/>
      <c r="DMO11" s="74"/>
      <c r="DMP11" s="74"/>
      <c r="DMQ11" s="74"/>
      <c r="DMR11" s="74"/>
      <c r="DMS11" s="74"/>
      <c r="DMT11" s="74"/>
      <c r="DMU11" s="74"/>
      <c r="DMV11" s="74"/>
      <c r="DMW11" s="74"/>
      <c r="DMX11" s="74"/>
      <c r="DMY11" s="74"/>
      <c r="DMZ11" s="74"/>
      <c r="DNA11" s="74"/>
      <c r="DNB11" s="74"/>
      <c r="DNC11" s="74"/>
      <c r="DND11" s="74"/>
      <c r="DNE11" s="74"/>
      <c r="DNF11" s="74"/>
      <c r="DNG11" s="74"/>
      <c r="DNH11" s="74"/>
      <c r="DNI11" s="74"/>
      <c r="DNJ11" s="74"/>
      <c r="DNK11" s="74"/>
      <c r="DNL11" s="74"/>
      <c r="DNM11" s="74"/>
      <c r="DNN11" s="74"/>
      <c r="DNO11" s="74"/>
      <c r="DNP11" s="74"/>
      <c r="DNQ11" s="74"/>
      <c r="DNR11" s="74"/>
      <c r="DNS11" s="74"/>
      <c r="DNT11" s="74"/>
      <c r="DNU11" s="74"/>
      <c r="DNV11" s="74"/>
      <c r="DNW11" s="74"/>
      <c r="DNX11" s="74"/>
      <c r="DNY11" s="74"/>
      <c r="DNZ11" s="74"/>
      <c r="DOA11" s="74"/>
      <c r="DOB11" s="74"/>
      <c r="DOC11" s="74"/>
      <c r="DOD11" s="74"/>
      <c r="DOE11" s="74"/>
      <c r="DOF11" s="74"/>
      <c r="DOG11" s="74"/>
      <c r="DOH11" s="74"/>
      <c r="DOI11" s="74"/>
      <c r="DOJ11" s="74"/>
      <c r="DOK11" s="74"/>
      <c r="DOL11" s="74"/>
      <c r="DOM11" s="74"/>
      <c r="DON11" s="74"/>
      <c r="DOO11" s="74"/>
      <c r="DOP11" s="74"/>
      <c r="DOQ11" s="74"/>
      <c r="DOR11" s="74"/>
      <c r="DOS11" s="74"/>
      <c r="DOT11" s="74"/>
      <c r="DOU11" s="74"/>
      <c r="DOV11" s="74"/>
      <c r="DOW11" s="74"/>
      <c r="DOX11" s="74"/>
      <c r="DOY11" s="74"/>
      <c r="DOZ11" s="74"/>
      <c r="DPA11" s="74"/>
      <c r="DPB11" s="74"/>
      <c r="DPC11" s="74"/>
      <c r="DPD11" s="74"/>
      <c r="DPE11" s="74"/>
      <c r="DPF11" s="74"/>
      <c r="DPG11" s="74"/>
      <c r="DPH11" s="74"/>
      <c r="DPI11" s="74"/>
      <c r="DPJ11" s="74"/>
      <c r="DPK11" s="74"/>
      <c r="DPL11" s="74"/>
      <c r="DPM11" s="74"/>
      <c r="DPN11" s="74"/>
      <c r="DPO11" s="74"/>
      <c r="DPP11" s="74"/>
      <c r="DPQ11" s="74"/>
      <c r="DPR11" s="74"/>
      <c r="DPS11" s="74"/>
      <c r="DPT11" s="74"/>
      <c r="DPU11" s="74"/>
      <c r="DPV11" s="74"/>
      <c r="DPW11" s="74"/>
      <c r="DPX11" s="74"/>
      <c r="DPY11" s="74"/>
      <c r="DPZ11" s="74"/>
      <c r="DQA11" s="74"/>
      <c r="DQB11" s="74"/>
      <c r="DQC11" s="74"/>
      <c r="DQD11" s="74"/>
      <c r="DQE11" s="74"/>
      <c r="DQF11" s="74"/>
      <c r="DQG11" s="74"/>
      <c r="DQH11" s="74"/>
      <c r="DQI11" s="74"/>
      <c r="DQJ11" s="74"/>
      <c r="DQK11" s="74"/>
      <c r="DQL11" s="74"/>
      <c r="DQM11" s="74"/>
      <c r="DQN11" s="74"/>
      <c r="DQO11" s="74"/>
      <c r="DQP11" s="74"/>
      <c r="DQQ11" s="74"/>
      <c r="DQR11" s="74"/>
      <c r="DQS11" s="74"/>
      <c r="DQT11" s="74"/>
      <c r="DQU11" s="74"/>
      <c r="DQV11" s="74"/>
      <c r="DQW11" s="74"/>
      <c r="DQX11" s="74"/>
      <c r="DQY11" s="74"/>
      <c r="DQZ11" s="74"/>
      <c r="DRA11" s="74"/>
      <c r="DRB11" s="74"/>
      <c r="DRC11" s="74"/>
      <c r="DRD11" s="74"/>
      <c r="DRE11" s="74"/>
      <c r="DRF11" s="74"/>
      <c r="DRG11" s="74"/>
      <c r="DRH11" s="74"/>
      <c r="DRI11" s="74"/>
      <c r="DRJ11" s="74"/>
      <c r="DRK11" s="74"/>
      <c r="DRL11" s="74"/>
      <c r="DRM11" s="74"/>
      <c r="DRN11" s="74"/>
      <c r="DRO11" s="74"/>
      <c r="DRP11" s="74"/>
      <c r="DRQ11" s="74"/>
      <c r="DRR11" s="74"/>
      <c r="DRS11" s="74"/>
      <c r="DRT11" s="74"/>
      <c r="DRU11" s="74"/>
      <c r="DRV11" s="74"/>
      <c r="DRW11" s="74"/>
      <c r="DRX11" s="74"/>
      <c r="DRY11" s="74"/>
      <c r="DRZ11" s="74"/>
      <c r="DSA11" s="74"/>
      <c r="DSB11" s="74"/>
      <c r="DSC11" s="74"/>
      <c r="DSD11" s="74"/>
      <c r="DSE11" s="74"/>
      <c r="DSF11" s="74"/>
      <c r="DSG11" s="74"/>
      <c r="DSH11" s="74"/>
      <c r="DSI11" s="74"/>
      <c r="DSJ11" s="74"/>
      <c r="DSK11" s="74"/>
      <c r="DSL11" s="74"/>
      <c r="DSM11" s="74"/>
      <c r="DSN11" s="74"/>
      <c r="DSO11" s="74"/>
      <c r="DSP11" s="74"/>
      <c r="DSQ11" s="74"/>
      <c r="DSR11" s="74"/>
      <c r="DSS11" s="74"/>
      <c r="DST11" s="74"/>
      <c r="DSU11" s="74"/>
      <c r="DSV11" s="74"/>
      <c r="DSW11" s="74"/>
      <c r="DSX11" s="74"/>
      <c r="DSY11" s="74"/>
      <c r="DSZ11" s="74"/>
      <c r="DTA11" s="74"/>
      <c r="DTB11" s="74"/>
      <c r="DTC11" s="74"/>
      <c r="DTD11" s="74"/>
      <c r="DTE11" s="74"/>
      <c r="DTF11" s="74"/>
      <c r="DTG11" s="74"/>
      <c r="DTH11" s="74"/>
      <c r="DTI11" s="74"/>
      <c r="DTJ11" s="74"/>
      <c r="DTK11" s="74"/>
      <c r="DTL11" s="74"/>
      <c r="DTM11" s="74"/>
      <c r="DTN11" s="74"/>
      <c r="DTO11" s="74"/>
      <c r="DTP11" s="74"/>
      <c r="DTQ11" s="74"/>
      <c r="DTR11" s="74"/>
      <c r="DTS11" s="74"/>
      <c r="DTT11" s="74"/>
      <c r="DTU11" s="74"/>
      <c r="DTV11" s="74"/>
      <c r="DTW11" s="74"/>
      <c r="DTX11" s="74"/>
      <c r="DTY11" s="74"/>
      <c r="DTZ11" s="74"/>
      <c r="DUA11" s="74"/>
      <c r="DUB11" s="74"/>
      <c r="DUC11" s="74"/>
      <c r="DUD11" s="74"/>
      <c r="DUE11" s="74"/>
      <c r="DUF11" s="74"/>
      <c r="DUG11" s="74"/>
      <c r="DUH11" s="74"/>
      <c r="DUI11" s="74"/>
      <c r="DUJ11" s="74"/>
      <c r="DUK11" s="74"/>
      <c r="DUL11" s="74"/>
      <c r="DUM11" s="74"/>
      <c r="DUN11" s="74"/>
      <c r="DUO11" s="74"/>
      <c r="DUP11" s="74"/>
      <c r="DUQ11" s="74"/>
      <c r="DUR11" s="74"/>
      <c r="DUS11" s="74"/>
      <c r="DUT11" s="74"/>
      <c r="DUU11" s="74"/>
      <c r="DUV11" s="74"/>
      <c r="DUW11" s="74"/>
      <c r="DUX11" s="74"/>
      <c r="DUY11" s="74"/>
      <c r="DUZ11" s="74"/>
      <c r="DVA11" s="74"/>
      <c r="DVB11" s="74"/>
      <c r="DVC11" s="74"/>
      <c r="DVD11" s="74"/>
      <c r="DVE11" s="74"/>
      <c r="DVF11" s="74"/>
      <c r="DVG11" s="74"/>
      <c r="DVH11" s="74"/>
      <c r="DVI11" s="74"/>
      <c r="DVJ11" s="74"/>
      <c r="DVK11" s="74"/>
      <c r="DVL11" s="74"/>
      <c r="DVM11" s="74"/>
      <c r="DVN11" s="74"/>
      <c r="DVO11" s="74"/>
      <c r="DVP11" s="74"/>
      <c r="DVQ11" s="74"/>
      <c r="DVR11" s="74"/>
      <c r="DVS11" s="74"/>
      <c r="DVT11" s="74"/>
      <c r="DVU11" s="74"/>
      <c r="DVV11" s="74"/>
      <c r="DVW11" s="74"/>
      <c r="DVX11" s="74"/>
      <c r="DVY11" s="74"/>
      <c r="DVZ11" s="74"/>
      <c r="DWA11" s="74"/>
      <c r="DWB11" s="74"/>
      <c r="DWC11" s="74"/>
      <c r="DWD11" s="74"/>
      <c r="DWE11" s="74"/>
      <c r="DWF11" s="74"/>
      <c r="DWG11" s="74"/>
      <c r="DWH11" s="74"/>
      <c r="DWI11" s="74"/>
      <c r="DWJ11" s="74"/>
      <c r="DWK11" s="74"/>
      <c r="DWL11" s="74"/>
      <c r="DWM11" s="74"/>
      <c r="DWN11" s="74"/>
      <c r="DWO11" s="74"/>
      <c r="DWP11" s="74"/>
      <c r="DWQ11" s="74"/>
      <c r="DWR11" s="74"/>
      <c r="DWS11" s="74"/>
      <c r="DWT11" s="74"/>
      <c r="DWU11" s="74"/>
      <c r="DWV11" s="74"/>
      <c r="DWW11" s="74"/>
      <c r="DWX11" s="74"/>
      <c r="DWY11" s="74"/>
      <c r="DWZ11" s="74"/>
      <c r="DXA11" s="74"/>
      <c r="DXB11" s="74"/>
      <c r="DXC11" s="74"/>
      <c r="DXD11" s="74"/>
      <c r="DXE11" s="74"/>
      <c r="DXF11" s="74"/>
      <c r="DXG11" s="74"/>
      <c r="DXH11" s="74"/>
      <c r="DXI11" s="74"/>
      <c r="DXJ11" s="74"/>
      <c r="DXK11" s="74"/>
      <c r="DXL11" s="74"/>
      <c r="DXM11" s="74"/>
      <c r="DXN11" s="74"/>
      <c r="DXO11" s="74"/>
      <c r="DXP11" s="74"/>
      <c r="DXQ11" s="74"/>
      <c r="DXR11" s="74"/>
      <c r="DXS11" s="74"/>
      <c r="DXT11" s="74"/>
      <c r="DXU11" s="74"/>
      <c r="DXV11" s="74"/>
      <c r="DXW11" s="74"/>
      <c r="DXX11" s="74"/>
      <c r="DXY11" s="74"/>
      <c r="DXZ11" s="74"/>
      <c r="DYA11" s="74"/>
      <c r="DYB11" s="74"/>
      <c r="DYC11" s="74"/>
      <c r="DYD11" s="74"/>
      <c r="DYE11" s="74"/>
      <c r="DYF11" s="74"/>
      <c r="DYG11" s="74"/>
      <c r="DYH11" s="74"/>
      <c r="DYI11" s="74"/>
      <c r="DYJ11" s="74"/>
      <c r="DYK11" s="74"/>
      <c r="DYL11" s="74"/>
      <c r="DYM11" s="74"/>
      <c r="DYN11" s="74"/>
      <c r="DYO11" s="74"/>
      <c r="DYP11" s="74"/>
      <c r="DYQ11" s="74"/>
      <c r="DYR11" s="74"/>
      <c r="DYS11" s="74"/>
      <c r="DYT11" s="74"/>
      <c r="DYU11" s="74"/>
      <c r="DYV11" s="74"/>
      <c r="DYW11" s="74"/>
      <c r="DYX11" s="74"/>
      <c r="DYY11" s="74"/>
      <c r="DYZ11" s="74"/>
      <c r="DZA11" s="74"/>
      <c r="DZB11" s="74"/>
      <c r="DZC11" s="74"/>
      <c r="DZD11" s="74"/>
      <c r="DZE11" s="74"/>
      <c r="DZF11" s="74"/>
      <c r="DZG11" s="74"/>
      <c r="DZH11" s="74"/>
      <c r="DZI11" s="74"/>
      <c r="DZJ11" s="74"/>
      <c r="DZK11" s="74"/>
      <c r="DZL11" s="74"/>
      <c r="DZM11" s="74"/>
      <c r="DZN11" s="74"/>
      <c r="DZO11" s="74"/>
      <c r="DZP11" s="74"/>
      <c r="DZQ11" s="74"/>
      <c r="DZR11" s="74"/>
      <c r="DZS11" s="74"/>
      <c r="DZT11" s="74"/>
      <c r="DZU11" s="74"/>
      <c r="DZV11" s="74"/>
      <c r="DZW11" s="74"/>
      <c r="DZX11" s="74"/>
      <c r="DZY11" s="74"/>
      <c r="DZZ11" s="74"/>
      <c r="EAA11" s="74"/>
      <c r="EAB11" s="74"/>
      <c r="EAC11" s="74"/>
      <c r="EAD11" s="74"/>
      <c r="EAE11" s="74"/>
      <c r="EAF11" s="74"/>
      <c r="EAG11" s="74"/>
      <c r="EAH11" s="74"/>
      <c r="EAI11" s="74"/>
      <c r="EAJ11" s="74"/>
      <c r="EAK11" s="74"/>
      <c r="EAL11" s="74"/>
      <c r="EAM11" s="74"/>
      <c r="EAN11" s="74"/>
      <c r="EAO11" s="74"/>
      <c r="EAP11" s="74"/>
      <c r="EAQ11" s="74"/>
      <c r="EAR11" s="74"/>
      <c r="EAS11" s="74"/>
      <c r="EAT11" s="74"/>
      <c r="EAU11" s="74"/>
      <c r="EAV11" s="74"/>
      <c r="EAW11" s="74"/>
      <c r="EAX11" s="74"/>
      <c r="EAY11" s="74"/>
      <c r="EAZ11" s="74"/>
      <c r="EBA11" s="74"/>
      <c r="EBB11" s="74"/>
      <c r="EBC11" s="74"/>
      <c r="EBD11" s="74"/>
      <c r="EBE11" s="74"/>
      <c r="EBF11" s="74"/>
      <c r="EBG11" s="74"/>
      <c r="EBH11" s="74"/>
      <c r="EBI11" s="74"/>
      <c r="EBJ11" s="74"/>
      <c r="EBK11" s="74"/>
      <c r="EBL11" s="74"/>
      <c r="EBM11" s="74"/>
      <c r="EBN11" s="74"/>
      <c r="EBO11" s="74"/>
      <c r="EBP11" s="74"/>
      <c r="EBQ11" s="74"/>
      <c r="EBR11" s="74"/>
      <c r="EBS11" s="74"/>
      <c r="EBT11" s="74"/>
      <c r="EBU11" s="74"/>
      <c r="EBV11" s="74"/>
      <c r="EBW11" s="74"/>
      <c r="EBX11" s="74"/>
      <c r="EBY11" s="74"/>
      <c r="EBZ11" s="74"/>
      <c r="ECA11" s="74"/>
      <c r="ECB11" s="74"/>
      <c r="ECC11" s="74"/>
      <c r="ECD11" s="74"/>
      <c r="ECE11" s="74"/>
      <c r="ECF11" s="74"/>
      <c r="ECG11" s="74"/>
      <c r="ECH11" s="74"/>
      <c r="ECI11" s="74"/>
      <c r="ECJ11" s="74"/>
      <c r="ECK11" s="74"/>
      <c r="ECL11" s="74"/>
      <c r="ECM11" s="74"/>
      <c r="ECN11" s="74"/>
      <c r="ECO11" s="74"/>
      <c r="ECP11" s="74"/>
      <c r="ECQ11" s="74"/>
      <c r="ECR11" s="74"/>
      <c r="ECS11" s="74"/>
      <c r="ECT11" s="74"/>
      <c r="ECU11" s="74"/>
      <c r="ECV11" s="74"/>
      <c r="ECW11" s="74"/>
      <c r="ECX11" s="74"/>
      <c r="ECY11" s="74"/>
      <c r="ECZ11" s="74"/>
      <c r="EDA11" s="74"/>
      <c r="EDB11" s="74"/>
      <c r="EDC11" s="74"/>
      <c r="EDD11" s="74"/>
      <c r="EDE11" s="74"/>
      <c r="EDF11" s="74"/>
      <c r="EDG11" s="74"/>
      <c r="EDH11" s="74"/>
      <c r="EDI11" s="74"/>
      <c r="EDJ11" s="74"/>
      <c r="EDK11" s="74"/>
      <c r="EDL11" s="74"/>
      <c r="EDM11" s="74"/>
      <c r="EDN11" s="74"/>
      <c r="EDO11" s="74"/>
      <c r="EDP11" s="74"/>
      <c r="EDQ11" s="74"/>
      <c r="EDR11" s="74"/>
      <c r="EDS11" s="74"/>
      <c r="EDT11" s="74"/>
      <c r="EDU11" s="74"/>
      <c r="EDV11" s="74"/>
      <c r="EDW11" s="74"/>
      <c r="EDX11" s="74"/>
      <c r="EDY11" s="74"/>
      <c r="EDZ11" s="74"/>
      <c r="EEA11" s="74"/>
      <c r="EEB11" s="74"/>
      <c r="EEC11" s="74"/>
      <c r="EED11" s="74"/>
      <c r="EEE11" s="74"/>
      <c r="EEF11" s="74"/>
      <c r="EEG11" s="74"/>
      <c r="EEH11" s="74"/>
      <c r="EEI11" s="74"/>
      <c r="EEJ11" s="74"/>
      <c r="EEK11" s="74"/>
      <c r="EEL11" s="74"/>
      <c r="EEM11" s="74"/>
      <c r="EEN11" s="74"/>
      <c r="EEO11" s="74"/>
      <c r="EEP11" s="74"/>
      <c r="EEQ11" s="74"/>
      <c r="EER11" s="74"/>
      <c r="EES11" s="74"/>
      <c r="EET11" s="74"/>
      <c r="EEU11" s="74"/>
      <c r="EEV11" s="74"/>
      <c r="EEW11" s="74"/>
      <c r="EEX11" s="74"/>
      <c r="EEY11" s="74"/>
      <c r="EEZ11" s="74"/>
      <c r="EFA11" s="74"/>
      <c r="EFB11" s="74"/>
      <c r="EFC11" s="74"/>
      <c r="EFD11" s="74"/>
      <c r="EFE11" s="74"/>
      <c r="EFF11" s="74"/>
      <c r="EFG11" s="74"/>
      <c r="EFH11" s="74"/>
      <c r="EFI11" s="74"/>
      <c r="EFJ11" s="74"/>
      <c r="EFK11" s="74"/>
      <c r="EFL11" s="74"/>
      <c r="EFM11" s="74"/>
      <c r="EFN11" s="74"/>
      <c r="EFO11" s="74"/>
      <c r="EFP11" s="74"/>
      <c r="EFQ11" s="74"/>
      <c r="EFR11" s="74"/>
      <c r="EFS11" s="74"/>
      <c r="EFT11" s="74"/>
      <c r="EFU11" s="74"/>
      <c r="EFV11" s="74"/>
      <c r="EFW11" s="74"/>
      <c r="EFX11" s="74"/>
      <c r="EFY11" s="74"/>
      <c r="EFZ11" s="74"/>
      <c r="EGA11" s="74"/>
      <c r="EGB11" s="74"/>
      <c r="EGC11" s="74"/>
      <c r="EGD11" s="74"/>
      <c r="EGE11" s="74"/>
      <c r="EGF11" s="74"/>
      <c r="EGG11" s="74"/>
      <c r="EGH11" s="74"/>
      <c r="EGI11" s="74"/>
      <c r="EGJ11" s="74"/>
      <c r="EGK11" s="74"/>
      <c r="EGL11" s="74"/>
      <c r="EGM11" s="74"/>
      <c r="EGN11" s="74"/>
      <c r="EGO11" s="74"/>
      <c r="EGP11" s="74"/>
      <c r="EGQ11" s="74"/>
      <c r="EGR11" s="74"/>
      <c r="EGS11" s="74"/>
      <c r="EGT11" s="74"/>
      <c r="EGU11" s="74"/>
      <c r="EGV11" s="74"/>
      <c r="EGW11" s="74"/>
      <c r="EGX11" s="74"/>
      <c r="EGY11" s="74"/>
      <c r="EGZ11" s="74"/>
      <c r="EHA11" s="74"/>
      <c r="EHB11" s="74"/>
      <c r="EHC11" s="74"/>
      <c r="EHD11" s="74"/>
      <c r="EHE11" s="74"/>
      <c r="EHF11" s="74"/>
      <c r="EHG11" s="74"/>
      <c r="EHH11" s="74"/>
      <c r="EHI11" s="74"/>
      <c r="EHJ11" s="74"/>
      <c r="EHK11" s="74"/>
      <c r="EHL11" s="74"/>
      <c r="EHM11" s="74"/>
      <c r="EHN11" s="74"/>
      <c r="EHO11" s="74"/>
      <c r="EHP11" s="74"/>
      <c r="EHQ11" s="74"/>
      <c r="EHR11" s="74"/>
      <c r="EHS11" s="74"/>
      <c r="EHT11" s="74"/>
      <c r="EHU11" s="74"/>
      <c r="EHV11" s="74"/>
      <c r="EHW11" s="74"/>
      <c r="EHX11" s="74"/>
      <c r="EHY11" s="74"/>
      <c r="EHZ11" s="74"/>
      <c r="EIA11" s="74"/>
      <c r="EIB11" s="74"/>
      <c r="EIC11" s="74"/>
      <c r="EID11" s="74"/>
      <c r="EIE11" s="74"/>
      <c r="EIF11" s="74"/>
      <c r="EIG11" s="74"/>
      <c r="EIH11" s="74"/>
      <c r="EII11" s="74"/>
      <c r="EIJ11" s="74"/>
      <c r="EIK11" s="74"/>
      <c r="EIL11" s="74"/>
      <c r="EIM11" s="74"/>
      <c r="EIN11" s="74"/>
      <c r="EIO11" s="74"/>
      <c r="EIP11" s="74"/>
      <c r="EIQ11" s="74"/>
      <c r="EIR11" s="74"/>
      <c r="EIS11" s="74"/>
      <c r="EIT11" s="74"/>
      <c r="EIU11" s="74"/>
      <c r="EIV11" s="74"/>
      <c r="EIW11" s="74"/>
      <c r="EIX11" s="74"/>
      <c r="EIY11" s="74"/>
      <c r="EIZ11" s="74"/>
      <c r="EJA11" s="74"/>
      <c r="EJB11" s="74"/>
      <c r="EJC11" s="74"/>
      <c r="EJD11" s="74"/>
      <c r="EJE11" s="74"/>
      <c r="EJF11" s="74"/>
      <c r="EJG11" s="74"/>
      <c r="EJH11" s="74"/>
      <c r="EJI11" s="74"/>
      <c r="EJJ11" s="74"/>
      <c r="EJK11" s="74"/>
      <c r="EJL11" s="74"/>
      <c r="EJM11" s="74"/>
      <c r="EJN11" s="74"/>
      <c r="EJO11" s="74"/>
      <c r="EJP11" s="74"/>
      <c r="EJQ11" s="74"/>
      <c r="EJR11" s="74"/>
      <c r="EJS11" s="74"/>
      <c r="EJT11" s="74"/>
      <c r="EJU11" s="74"/>
      <c r="EJV11" s="74"/>
      <c r="EJW11" s="74"/>
      <c r="EJX11" s="74"/>
      <c r="EJY11" s="74"/>
      <c r="EJZ11" s="74"/>
      <c r="EKA11" s="74"/>
      <c r="EKB11" s="74"/>
      <c r="EKC11" s="74"/>
      <c r="EKD11" s="74"/>
      <c r="EKE11" s="74"/>
      <c r="EKF11" s="74"/>
      <c r="EKG11" s="74"/>
      <c r="EKH11" s="74"/>
      <c r="EKI11" s="74"/>
      <c r="EKJ11" s="74"/>
      <c r="EKK11" s="74"/>
      <c r="EKL11" s="74"/>
      <c r="EKM11" s="74"/>
      <c r="EKN11" s="74"/>
      <c r="EKO11" s="74"/>
      <c r="EKP11" s="74"/>
      <c r="EKQ11" s="74"/>
      <c r="EKR11" s="74"/>
      <c r="EKS11" s="74"/>
      <c r="EKT11" s="74"/>
      <c r="EKU11" s="74"/>
      <c r="EKV11" s="74"/>
      <c r="EKW11" s="74"/>
      <c r="EKX11" s="74"/>
      <c r="EKY11" s="74"/>
      <c r="EKZ11" s="74"/>
      <c r="ELA11" s="74"/>
      <c r="ELB11" s="74"/>
      <c r="ELC11" s="74"/>
      <c r="ELD11" s="74"/>
      <c r="ELE11" s="74"/>
      <c r="ELF11" s="74"/>
      <c r="ELG11" s="74"/>
      <c r="ELH11" s="74"/>
      <c r="ELI11" s="74"/>
      <c r="ELJ11" s="74"/>
      <c r="ELK11" s="74"/>
      <c r="ELL11" s="74"/>
      <c r="ELM11" s="74"/>
      <c r="ELN11" s="74"/>
      <c r="ELO11" s="74"/>
      <c r="ELP11" s="74"/>
      <c r="ELQ11" s="74"/>
      <c r="ELR11" s="74"/>
      <c r="ELS11" s="74"/>
      <c r="ELT11" s="74"/>
      <c r="ELU11" s="74"/>
      <c r="ELV11" s="74"/>
      <c r="ELW11" s="74"/>
      <c r="ELX11" s="74"/>
      <c r="ELY11" s="74"/>
      <c r="ELZ11" s="74"/>
      <c r="EMA11" s="74"/>
      <c r="EMB11" s="74"/>
      <c r="EMC11" s="74"/>
      <c r="EMD11" s="74"/>
      <c r="EME11" s="74"/>
      <c r="EMF11" s="74"/>
      <c r="EMG11" s="74"/>
      <c r="EMH11" s="74"/>
      <c r="EMI11" s="74"/>
      <c r="EMJ11" s="74"/>
      <c r="EMK11" s="74"/>
      <c r="EML11" s="74"/>
      <c r="EMM11" s="74"/>
      <c r="EMN11" s="74"/>
      <c r="EMO11" s="74"/>
      <c r="EMP11" s="74"/>
      <c r="EMQ11" s="74"/>
      <c r="EMR11" s="74"/>
      <c r="EMS11" s="74"/>
      <c r="EMT11" s="74"/>
      <c r="EMU11" s="74"/>
      <c r="EMV11" s="74"/>
      <c r="EMW11" s="74"/>
      <c r="EMX11" s="74"/>
      <c r="EMY11" s="74"/>
      <c r="EMZ11" s="74"/>
      <c r="ENA11" s="74"/>
      <c r="ENB11" s="74"/>
      <c r="ENC11" s="74"/>
      <c r="END11" s="74"/>
      <c r="ENE11" s="74"/>
      <c r="ENF11" s="74"/>
      <c r="ENG11" s="74"/>
      <c r="ENH11" s="74"/>
      <c r="ENI11" s="74"/>
      <c r="ENJ11" s="74"/>
      <c r="ENK11" s="74"/>
      <c r="ENL11" s="74"/>
      <c r="ENM11" s="74"/>
      <c r="ENN11" s="74"/>
      <c r="ENO11" s="74"/>
      <c r="ENP11" s="74"/>
      <c r="ENQ11" s="74"/>
      <c r="ENR11" s="74"/>
      <c r="ENS11" s="74"/>
      <c r="ENT11" s="74"/>
      <c r="ENU11" s="74"/>
      <c r="ENV11" s="74"/>
      <c r="ENW11" s="74"/>
      <c r="ENX11" s="74"/>
      <c r="ENY11" s="74"/>
      <c r="ENZ11" s="74"/>
      <c r="EOA11" s="74"/>
      <c r="EOB11" s="74"/>
      <c r="EOC11" s="74"/>
      <c r="EOD11" s="74"/>
      <c r="EOE11" s="74"/>
      <c r="EOF11" s="74"/>
      <c r="EOG11" s="74"/>
      <c r="EOH11" s="74"/>
      <c r="EOI11" s="74"/>
      <c r="EOJ11" s="74"/>
      <c r="EOK11" s="74"/>
      <c r="EOL11" s="74"/>
      <c r="EOM11" s="74"/>
      <c r="EON11" s="74"/>
      <c r="EOO11" s="74"/>
      <c r="EOP11" s="74"/>
      <c r="EOQ11" s="74"/>
      <c r="EOR11" s="74"/>
      <c r="EOS11" s="74"/>
      <c r="EOT11" s="74"/>
      <c r="EOU11" s="74"/>
      <c r="EOV11" s="74"/>
      <c r="EOW11" s="74"/>
      <c r="EOX11" s="74"/>
      <c r="EOY11" s="74"/>
      <c r="EOZ11" s="74"/>
      <c r="EPA11" s="74"/>
      <c r="EPB11" s="74"/>
      <c r="EPC11" s="74"/>
      <c r="EPD11" s="74"/>
      <c r="EPE11" s="74"/>
      <c r="EPF11" s="74"/>
      <c r="EPG11" s="74"/>
      <c r="EPH11" s="74"/>
      <c r="EPI11" s="74"/>
      <c r="EPJ11" s="74"/>
      <c r="EPK11" s="74"/>
      <c r="EPL11" s="74"/>
      <c r="EPM11" s="74"/>
      <c r="EPN11" s="74"/>
      <c r="EPO11" s="74"/>
      <c r="EPP11" s="74"/>
      <c r="EPQ11" s="74"/>
      <c r="EPR11" s="74"/>
      <c r="EPS11" s="74"/>
      <c r="EPT11" s="74"/>
      <c r="EPU11" s="74"/>
      <c r="EPV11" s="74"/>
      <c r="EPW11" s="74"/>
      <c r="EPX11" s="74"/>
      <c r="EPY11" s="74"/>
      <c r="EPZ11" s="74"/>
      <c r="EQA11" s="74"/>
      <c r="EQB11" s="74"/>
      <c r="EQC11" s="74"/>
      <c r="EQD11" s="74"/>
      <c r="EQE11" s="74"/>
      <c r="EQF11" s="74"/>
      <c r="EQG11" s="74"/>
      <c r="EQH11" s="74"/>
      <c r="EQI11" s="74"/>
      <c r="EQJ11" s="74"/>
      <c r="EQK11" s="74"/>
      <c r="EQL11" s="74"/>
      <c r="EQM11" s="74"/>
      <c r="EQN11" s="74"/>
      <c r="EQO11" s="74"/>
      <c r="EQP11" s="74"/>
      <c r="EQQ11" s="74"/>
      <c r="EQR11" s="74"/>
      <c r="EQS11" s="74"/>
      <c r="EQT11" s="74"/>
      <c r="EQU11" s="74"/>
      <c r="EQV11" s="74"/>
      <c r="EQW11" s="74"/>
      <c r="EQX11" s="74"/>
      <c r="EQY11" s="74"/>
      <c r="EQZ11" s="74"/>
      <c r="ERA11" s="74"/>
      <c r="ERB11" s="74"/>
      <c r="ERC11" s="74"/>
      <c r="ERD11" s="74"/>
      <c r="ERE11" s="74"/>
      <c r="ERF11" s="74"/>
      <c r="ERG11" s="74"/>
      <c r="ERH11" s="74"/>
      <c r="ERI11" s="74"/>
      <c r="ERJ11" s="74"/>
      <c r="ERK11" s="74"/>
      <c r="ERL11" s="74"/>
      <c r="ERM11" s="74"/>
      <c r="ERN11" s="74"/>
      <c r="ERO11" s="74"/>
      <c r="ERP11" s="74"/>
      <c r="ERQ11" s="74"/>
      <c r="ERR11" s="74"/>
      <c r="ERS11" s="74"/>
      <c r="ERT11" s="74"/>
      <c r="ERU11" s="74"/>
      <c r="ERV11" s="74"/>
      <c r="ERW11" s="74"/>
      <c r="ERX11" s="74"/>
      <c r="ERY11" s="74"/>
      <c r="ERZ11" s="74"/>
      <c r="ESA11" s="74"/>
      <c r="ESB11" s="74"/>
      <c r="ESC11" s="74"/>
      <c r="ESD11" s="74"/>
      <c r="ESE11" s="74"/>
      <c r="ESF11" s="74"/>
      <c r="ESG11" s="74"/>
      <c r="ESH11" s="74"/>
      <c r="ESI11" s="74"/>
      <c r="ESJ11" s="74"/>
      <c r="ESK11" s="74"/>
      <c r="ESL11" s="74"/>
      <c r="ESM11" s="74"/>
      <c r="ESN11" s="74"/>
      <c r="ESO11" s="74"/>
      <c r="ESP11" s="74"/>
      <c r="ESQ11" s="74"/>
      <c r="ESR11" s="74"/>
      <c r="ESS11" s="74"/>
      <c r="EST11" s="74"/>
      <c r="ESU11" s="74"/>
      <c r="ESV11" s="74"/>
      <c r="ESW11" s="74"/>
      <c r="ESX11" s="74"/>
      <c r="ESY11" s="74"/>
      <c r="ESZ11" s="74"/>
      <c r="ETA11" s="74"/>
      <c r="ETB11" s="74"/>
      <c r="ETC11" s="74"/>
      <c r="ETD11" s="74"/>
      <c r="ETE11" s="74"/>
      <c r="ETF11" s="74"/>
      <c r="ETG11" s="74"/>
      <c r="ETH11" s="74"/>
      <c r="ETI11" s="74"/>
      <c r="ETJ11" s="74"/>
      <c r="ETK11" s="74"/>
      <c r="ETL11" s="74"/>
      <c r="ETM11" s="74"/>
      <c r="ETN11" s="74"/>
      <c r="ETO11" s="74"/>
      <c r="ETP11" s="74"/>
      <c r="ETQ11" s="74"/>
      <c r="ETR11" s="74"/>
      <c r="ETS11" s="74"/>
      <c r="ETT11" s="74"/>
      <c r="ETU11" s="74"/>
      <c r="ETV11" s="74"/>
      <c r="ETW11" s="74"/>
      <c r="ETX11" s="74"/>
      <c r="ETY11" s="74"/>
      <c r="ETZ11" s="74"/>
      <c r="EUA11" s="74"/>
      <c r="EUB11" s="74"/>
      <c r="EUC11" s="74"/>
      <c r="EUD11" s="74"/>
      <c r="EUE11" s="74"/>
      <c r="EUF11" s="74"/>
      <c r="EUG11" s="74"/>
      <c r="EUH11" s="74"/>
      <c r="EUI11" s="74"/>
      <c r="EUJ11" s="74"/>
      <c r="EUK11" s="74"/>
      <c r="EUL11" s="74"/>
      <c r="EUM11" s="74"/>
      <c r="EUN11" s="74"/>
      <c r="EUO11" s="74"/>
      <c r="EUP11" s="74"/>
      <c r="EUQ11" s="74"/>
      <c r="EUR11" s="74"/>
      <c r="EUS11" s="74"/>
      <c r="EUT11" s="74"/>
      <c r="EUU11" s="74"/>
      <c r="EUV11" s="74"/>
      <c r="EUW11" s="74"/>
      <c r="EUX11" s="74"/>
      <c r="EUY11" s="74"/>
      <c r="EUZ11" s="74"/>
      <c r="EVA11" s="74"/>
      <c r="EVB11" s="74"/>
      <c r="EVC11" s="74"/>
      <c r="EVD11" s="74"/>
      <c r="EVE11" s="74"/>
      <c r="EVF11" s="74"/>
      <c r="EVG11" s="74"/>
      <c r="EVH11" s="74"/>
      <c r="EVI11" s="74"/>
      <c r="EVJ11" s="74"/>
      <c r="EVK11" s="74"/>
      <c r="EVL11" s="74"/>
      <c r="EVM11" s="74"/>
      <c r="EVN11" s="74"/>
      <c r="EVO11" s="74"/>
      <c r="EVP11" s="74"/>
      <c r="EVQ11" s="74"/>
      <c r="EVR11" s="74"/>
      <c r="EVS11" s="74"/>
      <c r="EVT11" s="74"/>
      <c r="EVU11" s="74"/>
      <c r="EVV11" s="74"/>
      <c r="EVW11" s="74"/>
      <c r="EVX11" s="74"/>
      <c r="EVY11" s="74"/>
      <c r="EVZ11" s="74"/>
      <c r="EWA11" s="74"/>
      <c r="EWB11" s="74"/>
      <c r="EWC11" s="74"/>
      <c r="EWD11" s="74"/>
      <c r="EWE11" s="74"/>
      <c r="EWF11" s="74"/>
      <c r="EWG11" s="74"/>
      <c r="EWH11" s="74"/>
      <c r="EWI11" s="74"/>
      <c r="EWJ11" s="74"/>
      <c r="EWK11" s="74"/>
      <c r="EWL11" s="74"/>
      <c r="EWM11" s="74"/>
      <c r="EWN11" s="74"/>
      <c r="EWO11" s="74"/>
      <c r="EWP11" s="74"/>
      <c r="EWQ11" s="74"/>
      <c r="EWR11" s="74"/>
      <c r="EWS11" s="74"/>
      <c r="EWT11" s="74"/>
      <c r="EWU11" s="74"/>
      <c r="EWV11" s="74"/>
      <c r="EWW11" s="74"/>
      <c r="EWX11" s="74"/>
      <c r="EWY11" s="74"/>
      <c r="EWZ11" s="74"/>
      <c r="EXA11" s="74"/>
      <c r="EXB11" s="74"/>
      <c r="EXC11" s="74"/>
      <c r="EXD11" s="74"/>
      <c r="EXE11" s="74"/>
      <c r="EXF11" s="74"/>
      <c r="EXG11" s="74"/>
      <c r="EXH11" s="74"/>
      <c r="EXI11" s="74"/>
      <c r="EXJ11" s="74"/>
      <c r="EXK11" s="74"/>
      <c r="EXL11" s="74"/>
      <c r="EXM11" s="74"/>
      <c r="EXN11" s="74"/>
      <c r="EXO11" s="74"/>
      <c r="EXP11" s="74"/>
      <c r="EXQ11" s="74"/>
      <c r="EXR11" s="74"/>
      <c r="EXS11" s="74"/>
      <c r="EXT11" s="74"/>
      <c r="EXU11" s="74"/>
      <c r="EXV11" s="74"/>
      <c r="EXW11" s="74"/>
      <c r="EXX11" s="74"/>
      <c r="EXY11" s="74"/>
      <c r="EXZ11" s="74"/>
      <c r="EYA11" s="74"/>
      <c r="EYB11" s="74"/>
      <c r="EYC11" s="74"/>
      <c r="EYD11" s="74"/>
      <c r="EYE11" s="74"/>
      <c r="EYF11" s="74"/>
      <c r="EYG11" s="74"/>
      <c r="EYH11" s="74"/>
      <c r="EYI11" s="74"/>
      <c r="EYJ11" s="74"/>
      <c r="EYK11" s="74"/>
      <c r="EYL11" s="74"/>
      <c r="EYM11" s="74"/>
      <c r="EYN11" s="74"/>
      <c r="EYO11" s="74"/>
      <c r="EYP11" s="74"/>
      <c r="EYQ11" s="74"/>
      <c r="EYR11" s="74"/>
      <c r="EYS11" s="74"/>
      <c r="EYT11" s="74"/>
      <c r="EYU11" s="74"/>
      <c r="EYV11" s="74"/>
      <c r="EYW11" s="74"/>
      <c r="EYX11" s="74"/>
      <c r="EYY11" s="74"/>
      <c r="EYZ11" s="74"/>
      <c r="EZA11" s="74"/>
      <c r="EZB11" s="74"/>
      <c r="EZC11" s="74"/>
      <c r="EZD11" s="74"/>
      <c r="EZE11" s="74"/>
      <c r="EZF11" s="74"/>
      <c r="EZG11" s="74"/>
      <c r="EZH11" s="74"/>
      <c r="EZI11" s="74"/>
      <c r="EZJ11" s="74"/>
      <c r="EZK11" s="74"/>
      <c r="EZL11" s="74"/>
      <c r="EZM11" s="74"/>
      <c r="EZN11" s="74"/>
      <c r="EZO11" s="74"/>
      <c r="EZP11" s="74"/>
      <c r="EZQ11" s="74"/>
      <c r="EZR11" s="74"/>
      <c r="EZS11" s="74"/>
      <c r="EZT11" s="74"/>
      <c r="EZU11" s="74"/>
      <c r="EZV11" s="74"/>
      <c r="EZW11" s="74"/>
      <c r="EZX11" s="74"/>
      <c r="EZY11" s="74"/>
      <c r="EZZ11" s="74"/>
      <c r="FAA11" s="74"/>
      <c r="FAB11" s="74"/>
      <c r="FAC11" s="74"/>
      <c r="FAD11" s="74"/>
      <c r="FAE11" s="74"/>
      <c r="FAF11" s="74"/>
      <c r="FAG11" s="74"/>
      <c r="FAH11" s="74"/>
      <c r="FAI11" s="74"/>
      <c r="FAJ11" s="74"/>
      <c r="FAK11" s="74"/>
      <c r="FAL11" s="74"/>
      <c r="FAM11" s="74"/>
      <c r="FAN11" s="74"/>
      <c r="FAO11" s="74"/>
      <c r="FAP11" s="74"/>
      <c r="FAQ11" s="74"/>
      <c r="FAR11" s="74"/>
      <c r="FAS11" s="74"/>
      <c r="FAT11" s="74"/>
      <c r="FAU11" s="74"/>
      <c r="FAV11" s="74"/>
      <c r="FAW11" s="74"/>
      <c r="FAX11" s="74"/>
      <c r="FAY11" s="74"/>
      <c r="FAZ11" s="74"/>
      <c r="FBA11" s="74"/>
      <c r="FBB11" s="74"/>
      <c r="FBC11" s="74"/>
      <c r="FBD11" s="74"/>
      <c r="FBE11" s="74"/>
      <c r="FBF11" s="74"/>
      <c r="FBG11" s="74"/>
      <c r="FBH11" s="74"/>
      <c r="FBI11" s="74"/>
      <c r="FBJ11" s="74"/>
      <c r="FBK11" s="74"/>
      <c r="FBL11" s="74"/>
      <c r="FBM11" s="74"/>
      <c r="FBN11" s="74"/>
      <c r="FBO11" s="74"/>
      <c r="FBP11" s="74"/>
      <c r="FBQ11" s="74"/>
      <c r="FBR11" s="74"/>
      <c r="FBS11" s="74"/>
      <c r="FBT11" s="74"/>
      <c r="FBU11" s="74"/>
      <c r="FBV11" s="74"/>
      <c r="FBW11" s="74"/>
      <c r="FBX11" s="74"/>
      <c r="FBY11" s="74"/>
      <c r="FBZ11" s="74"/>
      <c r="FCA11" s="74"/>
      <c r="FCB11" s="74"/>
      <c r="FCC11" s="74"/>
      <c r="FCD11" s="74"/>
      <c r="FCE11" s="74"/>
      <c r="FCF11" s="74"/>
      <c r="FCG11" s="74"/>
      <c r="FCH11" s="74"/>
      <c r="FCI11" s="74"/>
      <c r="FCJ11" s="74"/>
      <c r="FCK11" s="74"/>
      <c r="FCL11" s="74"/>
      <c r="FCM11" s="74"/>
      <c r="FCN11" s="74"/>
      <c r="FCO11" s="74"/>
      <c r="FCP11" s="74"/>
      <c r="FCQ11" s="74"/>
      <c r="FCR11" s="74"/>
      <c r="FCS11" s="74"/>
      <c r="FCT11" s="74"/>
      <c r="FCU11" s="74"/>
      <c r="FCV11" s="74"/>
      <c r="FCW11" s="74"/>
      <c r="FCX11" s="74"/>
      <c r="FCY11" s="74"/>
      <c r="FCZ11" s="74"/>
      <c r="FDA11" s="74"/>
      <c r="FDB11" s="74"/>
      <c r="FDC11" s="74"/>
      <c r="FDD11" s="74"/>
      <c r="FDE11" s="74"/>
      <c r="FDF11" s="74"/>
      <c r="FDG11" s="74"/>
      <c r="FDH11" s="74"/>
      <c r="FDI11" s="74"/>
      <c r="FDJ11" s="74"/>
      <c r="FDK11" s="74"/>
      <c r="FDL11" s="74"/>
      <c r="FDM11" s="74"/>
      <c r="FDN11" s="74"/>
      <c r="FDO11" s="74"/>
      <c r="FDP11" s="74"/>
      <c r="FDQ11" s="74"/>
      <c r="FDR11" s="74"/>
      <c r="FDS11" s="74"/>
      <c r="FDT11" s="74"/>
      <c r="FDU11" s="74"/>
      <c r="FDV11" s="74"/>
      <c r="FDW11" s="74"/>
      <c r="FDX11" s="74"/>
      <c r="FDY11" s="74"/>
      <c r="FDZ11" s="74"/>
      <c r="FEA11" s="74"/>
      <c r="FEB11" s="74"/>
      <c r="FEC11" s="74"/>
      <c r="FED11" s="74"/>
      <c r="FEE11" s="74"/>
      <c r="FEF11" s="74"/>
      <c r="FEG11" s="74"/>
      <c r="FEH11" s="74"/>
      <c r="FEI11" s="74"/>
      <c r="FEJ11" s="74"/>
      <c r="FEK11" s="74"/>
      <c r="FEL11" s="74"/>
      <c r="FEM11" s="74"/>
      <c r="FEN11" s="74"/>
      <c r="FEO11" s="74"/>
      <c r="FEP11" s="74"/>
      <c r="FEQ11" s="74"/>
      <c r="FER11" s="74"/>
      <c r="FES11" s="74"/>
      <c r="FET11" s="74"/>
      <c r="FEU11" s="74"/>
      <c r="FEV11" s="74"/>
      <c r="FEW11" s="74"/>
      <c r="FEX11" s="74"/>
      <c r="FEY11" s="74"/>
      <c r="FEZ11" s="74"/>
      <c r="FFA11" s="74"/>
      <c r="FFB11" s="74"/>
      <c r="FFC11" s="74"/>
      <c r="FFD11" s="74"/>
      <c r="FFE11" s="74"/>
      <c r="FFF11" s="74"/>
      <c r="FFG11" s="74"/>
      <c r="FFH11" s="74"/>
      <c r="FFI11" s="74"/>
      <c r="FFJ11" s="74"/>
      <c r="FFK11" s="74"/>
      <c r="FFL11" s="74"/>
      <c r="FFM11" s="74"/>
      <c r="FFN11" s="74"/>
      <c r="FFO11" s="74"/>
      <c r="FFP11" s="74"/>
      <c r="FFQ11" s="74"/>
      <c r="FFR11" s="74"/>
      <c r="FFS11" s="74"/>
      <c r="FFT11" s="74"/>
      <c r="FFU11" s="74"/>
      <c r="FFV11" s="74"/>
      <c r="FFW11" s="74"/>
      <c r="FFX11" s="74"/>
      <c r="FFY11" s="74"/>
      <c r="FFZ11" s="74"/>
      <c r="FGA11" s="74"/>
      <c r="FGB11" s="74"/>
      <c r="FGC11" s="74"/>
      <c r="FGD11" s="74"/>
      <c r="FGE11" s="74"/>
      <c r="FGF11" s="74"/>
      <c r="FGG11" s="74"/>
      <c r="FGH11" s="74"/>
      <c r="FGI11" s="74"/>
      <c r="FGJ11" s="74"/>
      <c r="FGK11" s="74"/>
      <c r="FGL11" s="74"/>
      <c r="FGM11" s="74"/>
      <c r="FGN11" s="74"/>
      <c r="FGO11" s="74"/>
      <c r="FGP11" s="74"/>
      <c r="FGQ11" s="74"/>
      <c r="FGR11" s="74"/>
      <c r="FGS11" s="74"/>
      <c r="FGT11" s="74"/>
      <c r="FGU11" s="74"/>
      <c r="FGV11" s="74"/>
      <c r="FGW11" s="74"/>
      <c r="FGX11" s="74"/>
      <c r="FGY11" s="74"/>
      <c r="FGZ11" s="74"/>
      <c r="FHA11" s="74"/>
      <c r="FHB11" s="74"/>
      <c r="FHC11" s="74"/>
      <c r="FHD11" s="74"/>
      <c r="FHE11" s="74"/>
      <c r="FHF11" s="74"/>
      <c r="FHG11" s="74"/>
      <c r="FHH11" s="74"/>
      <c r="FHI11" s="74"/>
      <c r="FHJ11" s="74"/>
      <c r="FHK11" s="74"/>
      <c r="FHL11" s="74"/>
      <c r="FHM11" s="74"/>
      <c r="FHN11" s="74"/>
      <c r="FHO11" s="74"/>
      <c r="FHP11" s="74"/>
      <c r="FHQ11" s="74"/>
      <c r="FHR11" s="74"/>
      <c r="FHS11" s="74"/>
      <c r="FHT11" s="74"/>
      <c r="FHU11" s="74"/>
      <c r="FHV11" s="74"/>
      <c r="FHW11" s="74"/>
      <c r="FHX11" s="74"/>
      <c r="FHY11" s="74"/>
      <c r="FHZ11" s="74"/>
      <c r="FIA11" s="74"/>
      <c r="FIB11" s="74"/>
      <c r="FIC11" s="74"/>
      <c r="FID11" s="74"/>
      <c r="FIE11" s="74"/>
      <c r="FIF11" s="74"/>
      <c r="FIG11" s="74"/>
      <c r="FIH11" s="74"/>
      <c r="FII11" s="74"/>
      <c r="FIJ11" s="74"/>
      <c r="FIK11" s="74"/>
      <c r="FIL11" s="74"/>
      <c r="FIM11" s="74"/>
      <c r="FIN11" s="74"/>
      <c r="FIO11" s="74"/>
      <c r="FIP11" s="74"/>
      <c r="FIQ11" s="74"/>
      <c r="FIR11" s="74"/>
      <c r="FIS11" s="74"/>
      <c r="FIT11" s="74"/>
      <c r="FIU11" s="74"/>
      <c r="FIV11" s="74"/>
      <c r="FIW11" s="74"/>
      <c r="FIX11" s="74"/>
      <c r="FIY11" s="74"/>
      <c r="FIZ11" s="74"/>
      <c r="FJA11" s="74"/>
      <c r="FJB11" s="74"/>
      <c r="FJC11" s="74"/>
      <c r="FJD11" s="74"/>
      <c r="FJE11" s="74"/>
      <c r="FJF11" s="74"/>
      <c r="FJG11" s="74"/>
      <c r="FJH11" s="74"/>
      <c r="FJI11" s="74"/>
      <c r="FJJ11" s="74"/>
      <c r="FJK11" s="74"/>
      <c r="FJL11" s="74"/>
      <c r="FJM11" s="74"/>
      <c r="FJN11" s="74"/>
      <c r="FJO11" s="74"/>
      <c r="FJP11" s="74"/>
      <c r="FJQ11" s="74"/>
      <c r="FJR11" s="74"/>
      <c r="FJS11" s="74"/>
      <c r="FJT11" s="74"/>
      <c r="FJU11" s="74"/>
      <c r="FJV11" s="74"/>
      <c r="FJW11" s="74"/>
      <c r="FJX11" s="74"/>
      <c r="FJY11" s="74"/>
      <c r="FJZ11" s="74"/>
      <c r="FKA11" s="74"/>
      <c r="FKB11" s="74"/>
      <c r="FKC11" s="74"/>
      <c r="FKD11" s="74"/>
      <c r="FKE11" s="74"/>
      <c r="FKF11" s="74"/>
      <c r="FKG11" s="74"/>
      <c r="FKH11" s="74"/>
      <c r="FKI11" s="74"/>
      <c r="FKJ11" s="74"/>
      <c r="FKK11" s="74"/>
      <c r="FKL11" s="74"/>
      <c r="FKM11" s="74"/>
      <c r="FKN11" s="74"/>
      <c r="FKO11" s="74"/>
      <c r="FKP11" s="74"/>
      <c r="FKQ11" s="74"/>
      <c r="FKR11" s="74"/>
      <c r="FKS11" s="74"/>
      <c r="FKT11" s="74"/>
      <c r="FKU11" s="74"/>
      <c r="FKV11" s="74"/>
      <c r="FKW11" s="74"/>
      <c r="FKX11" s="74"/>
      <c r="FKY11" s="74"/>
      <c r="FKZ11" s="74"/>
      <c r="FLA11" s="74"/>
      <c r="FLB11" s="74"/>
      <c r="FLC11" s="74"/>
      <c r="FLD11" s="74"/>
      <c r="FLE11" s="74"/>
      <c r="FLF11" s="74"/>
      <c r="FLG11" s="74"/>
      <c r="FLH11" s="74"/>
      <c r="FLI11" s="74"/>
      <c r="FLJ11" s="74"/>
      <c r="FLK11" s="74"/>
      <c r="FLL11" s="74"/>
      <c r="FLM11" s="74"/>
      <c r="FLN11" s="74"/>
      <c r="FLO11" s="74"/>
      <c r="FLP11" s="74"/>
      <c r="FLQ11" s="74"/>
      <c r="FLR11" s="74"/>
      <c r="FLS11" s="74"/>
      <c r="FLT11" s="74"/>
      <c r="FLU11" s="74"/>
      <c r="FLV11" s="74"/>
      <c r="FLW11" s="74"/>
      <c r="FLX11" s="74"/>
      <c r="FLY11" s="74"/>
      <c r="FLZ11" s="74"/>
      <c r="FMA11" s="74"/>
      <c r="FMB11" s="74"/>
      <c r="FMC11" s="74"/>
      <c r="FMD11" s="74"/>
      <c r="FME11" s="74"/>
      <c r="FMF11" s="74"/>
      <c r="FMG11" s="74"/>
      <c r="FMH11" s="74"/>
      <c r="FMI11" s="74"/>
      <c r="FMJ11" s="74"/>
      <c r="FMK11" s="74"/>
      <c r="FML11" s="74"/>
      <c r="FMM11" s="74"/>
      <c r="FMN11" s="74"/>
      <c r="FMO11" s="74"/>
      <c r="FMP11" s="74"/>
      <c r="FMQ11" s="74"/>
      <c r="FMR11" s="74"/>
      <c r="FMS11" s="74"/>
      <c r="FMT11" s="74"/>
      <c r="FMU11" s="74"/>
      <c r="FMV11" s="74"/>
      <c r="FMW11" s="74"/>
      <c r="FMX11" s="74"/>
      <c r="FMY11" s="74"/>
      <c r="FMZ11" s="74"/>
      <c r="FNA11" s="74"/>
      <c r="FNB11" s="74"/>
      <c r="FNC11" s="74"/>
      <c r="FND11" s="74"/>
      <c r="FNE11" s="74"/>
      <c r="FNF11" s="74"/>
      <c r="FNG11" s="74"/>
      <c r="FNH11" s="74"/>
      <c r="FNI11" s="74"/>
      <c r="FNJ11" s="74"/>
      <c r="FNK11" s="74"/>
      <c r="FNL11" s="74"/>
      <c r="FNM11" s="74"/>
      <c r="FNN11" s="74"/>
      <c r="FNO11" s="74"/>
      <c r="FNP11" s="74"/>
      <c r="FNQ11" s="74"/>
      <c r="FNR11" s="74"/>
      <c r="FNS11" s="74"/>
      <c r="FNT11" s="74"/>
      <c r="FNU11" s="74"/>
      <c r="FNV11" s="74"/>
      <c r="FNW11" s="74"/>
      <c r="FNX11" s="74"/>
      <c r="FNY11" s="74"/>
      <c r="FNZ11" s="74"/>
      <c r="FOA11" s="74"/>
      <c r="FOB11" s="74"/>
      <c r="FOC11" s="74"/>
      <c r="FOD11" s="74"/>
      <c r="FOE11" s="74"/>
      <c r="FOF11" s="74"/>
      <c r="FOG11" s="74"/>
      <c r="FOH11" s="74"/>
      <c r="FOI11" s="74"/>
      <c r="FOJ11" s="74"/>
      <c r="FOK11" s="74"/>
      <c r="FOL11" s="74"/>
      <c r="FOM11" s="74"/>
      <c r="FON11" s="74"/>
      <c r="FOO11" s="74"/>
      <c r="FOP11" s="74"/>
      <c r="FOQ11" s="74"/>
      <c r="FOR11" s="74"/>
      <c r="FOS11" s="74"/>
      <c r="FOT11" s="74"/>
      <c r="FOU11" s="74"/>
      <c r="FOV11" s="74"/>
      <c r="FOW11" s="74"/>
      <c r="FOX11" s="74"/>
      <c r="FOY11" s="74"/>
      <c r="FOZ11" s="74"/>
      <c r="FPA11" s="74"/>
      <c r="FPB11" s="74"/>
      <c r="FPC11" s="74"/>
      <c r="FPD11" s="74"/>
      <c r="FPE11" s="74"/>
      <c r="FPF11" s="74"/>
      <c r="FPG11" s="74"/>
      <c r="FPH11" s="74"/>
      <c r="FPI11" s="74"/>
      <c r="FPJ11" s="74"/>
      <c r="FPK11" s="74"/>
      <c r="FPL11" s="74"/>
      <c r="FPM11" s="74"/>
      <c r="FPN11" s="74"/>
      <c r="FPO11" s="74"/>
      <c r="FPP11" s="74"/>
      <c r="FPQ11" s="74"/>
      <c r="FPR11" s="74"/>
      <c r="FPS11" s="74"/>
      <c r="FPT11" s="74"/>
      <c r="FPU11" s="74"/>
      <c r="FPV11" s="74"/>
      <c r="FPW11" s="74"/>
      <c r="FPX11" s="74"/>
      <c r="FPY11" s="74"/>
      <c r="FPZ11" s="74"/>
      <c r="FQA11" s="74"/>
      <c r="FQB11" s="74"/>
      <c r="FQC11" s="74"/>
      <c r="FQD11" s="74"/>
      <c r="FQE11" s="74"/>
      <c r="FQF11" s="74"/>
      <c r="FQG11" s="74"/>
      <c r="FQH11" s="74"/>
      <c r="FQI11" s="74"/>
      <c r="FQJ11" s="74"/>
      <c r="FQK11" s="74"/>
      <c r="FQL11" s="74"/>
      <c r="FQM11" s="74"/>
      <c r="FQN11" s="74"/>
      <c r="FQO11" s="74"/>
      <c r="FQP11" s="74"/>
      <c r="FQQ11" s="74"/>
      <c r="FQR11" s="74"/>
      <c r="FQS11" s="74"/>
      <c r="FQT11" s="74"/>
      <c r="FQU11" s="74"/>
      <c r="FQV11" s="74"/>
      <c r="FQW11" s="74"/>
      <c r="FQX11" s="74"/>
      <c r="FQY11" s="74"/>
      <c r="FQZ11" s="74"/>
      <c r="FRA11" s="74"/>
      <c r="FRB11" s="74"/>
      <c r="FRC11" s="74"/>
      <c r="FRD11" s="74"/>
      <c r="FRE11" s="74"/>
      <c r="FRF11" s="74"/>
      <c r="FRG11" s="74"/>
      <c r="FRH11" s="74"/>
      <c r="FRI11" s="74"/>
      <c r="FRJ11" s="74"/>
      <c r="FRK11" s="74"/>
      <c r="FRL11" s="74"/>
      <c r="FRM11" s="74"/>
      <c r="FRN11" s="74"/>
      <c r="FRO11" s="74"/>
      <c r="FRP11" s="74"/>
      <c r="FRQ11" s="74"/>
      <c r="FRR11" s="74"/>
      <c r="FRS11" s="74"/>
      <c r="FRT11" s="74"/>
      <c r="FRU11" s="74"/>
      <c r="FRV11" s="74"/>
      <c r="FRW11" s="74"/>
      <c r="FRX11" s="74"/>
      <c r="FRY11" s="74"/>
      <c r="FRZ11" s="74"/>
      <c r="FSA11" s="74"/>
      <c r="FSB11" s="74"/>
      <c r="FSC11" s="74"/>
      <c r="FSD11" s="74"/>
      <c r="FSE11" s="74"/>
      <c r="FSF11" s="74"/>
      <c r="FSG11" s="74"/>
      <c r="FSH11" s="74"/>
      <c r="FSI11" s="74"/>
      <c r="FSJ11" s="74"/>
      <c r="FSK11" s="74"/>
      <c r="FSL11" s="74"/>
      <c r="FSM11" s="74"/>
      <c r="FSN11" s="74"/>
      <c r="FSO11" s="74"/>
      <c r="FSP11" s="74"/>
      <c r="FSQ11" s="74"/>
      <c r="FSR11" s="74"/>
      <c r="FSS11" s="74"/>
      <c r="FST11" s="74"/>
      <c r="FSU11" s="74"/>
      <c r="FSV11" s="74"/>
      <c r="FSW11" s="74"/>
      <c r="FSX11" s="74"/>
      <c r="FSY11" s="74"/>
      <c r="FSZ11" s="74"/>
      <c r="FTA11" s="74"/>
      <c r="FTB11" s="74"/>
      <c r="FTC11" s="74"/>
      <c r="FTD11" s="74"/>
      <c r="FTE11" s="74"/>
      <c r="FTF11" s="74"/>
      <c r="FTG11" s="74"/>
      <c r="FTH11" s="74"/>
      <c r="FTI11" s="74"/>
      <c r="FTJ11" s="74"/>
      <c r="FTK11" s="74"/>
      <c r="FTL11" s="74"/>
      <c r="FTM11" s="74"/>
      <c r="FTN11" s="74"/>
      <c r="FTO11" s="74"/>
      <c r="FTP11" s="74"/>
      <c r="FTQ11" s="74"/>
      <c r="FTR11" s="74"/>
      <c r="FTS11" s="74"/>
      <c r="FTT11" s="74"/>
      <c r="FTU11" s="74"/>
      <c r="FTV11" s="74"/>
      <c r="FTW11" s="74"/>
      <c r="FTX11" s="74"/>
      <c r="FTY11" s="74"/>
      <c r="FTZ11" s="74"/>
      <c r="FUA11" s="74"/>
      <c r="FUB11" s="74"/>
      <c r="FUC11" s="74"/>
      <c r="FUD11" s="74"/>
      <c r="FUE11" s="74"/>
      <c r="FUF11" s="74"/>
      <c r="FUG11" s="74"/>
      <c r="FUH11" s="74"/>
      <c r="FUI11" s="74"/>
      <c r="FUJ11" s="74"/>
      <c r="FUK11" s="74"/>
      <c r="FUL11" s="74"/>
      <c r="FUM11" s="74"/>
      <c r="FUN11" s="74"/>
      <c r="FUO11" s="74"/>
      <c r="FUP11" s="74"/>
      <c r="FUQ11" s="74"/>
      <c r="FUR11" s="74"/>
      <c r="FUS11" s="74"/>
      <c r="FUT11" s="74"/>
      <c r="FUU11" s="74"/>
      <c r="FUV11" s="74"/>
      <c r="FUW11" s="74"/>
      <c r="FUX11" s="74"/>
      <c r="FUY11" s="74"/>
      <c r="FUZ11" s="74"/>
      <c r="FVA11" s="74"/>
      <c r="FVB11" s="74"/>
      <c r="FVC11" s="74"/>
      <c r="FVD11" s="74"/>
      <c r="FVE11" s="74"/>
      <c r="FVF11" s="74"/>
      <c r="FVG11" s="74"/>
      <c r="FVH11" s="74"/>
      <c r="FVI11" s="74"/>
      <c r="FVJ11" s="74"/>
      <c r="FVK11" s="74"/>
      <c r="FVL11" s="74"/>
      <c r="FVM11" s="74"/>
      <c r="FVN11" s="74"/>
      <c r="FVO11" s="74"/>
      <c r="FVP11" s="74"/>
      <c r="FVQ11" s="74"/>
      <c r="FVR11" s="74"/>
      <c r="FVS11" s="74"/>
      <c r="FVT11" s="74"/>
      <c r="FVU11" s="74"/>
      <c r="FVV11" s="74"/>
      <c r="FVW11" s="74"/>
      <c r="FVX11" s="74"/>
      <c r="FVY11" s="74"/>
      <c r="FVZ11" s="74"/>
      <c r="FWA11" s="74"/>
      <c r="FWB11" s="74"/>
      <c r="FWC11" s="74"/>
      <c r="FWD11" s="74"/>
      <c r="FWE11" s="74"/>
      <c r="FWF11" s="74"/>
      <c r="FWG11" s="74"/>
      <c r="FWH11" s="74"/>
      <c r="FWI11" s="74"/>
      <c r="FWJ11" s="74"/>
      <c r="FWK11" s="74"/>
      <c r="FWL11" s="74"/>
      <c r="FWM11" s="74"/>
      <c r="FWN11" s="74"/>
      <c r="FWO11" s="74"/>
      <c r="FWP11" s="74"/>
      <c r="FWQ11" s="74"/>
      <c r="FWR11" s="74"/>
      <c r="FWS11" s="74"/>
      <c r="FWT11" s="74"/>
      <c r="FWU11" s="74"/>
      <c r="FWV11" s="74"/>
      <c r="FWW11" s="74"/>
      <c r="FWX11" s="74"/>
      <c r="FWY11" s="74"/>
      <c r="FWZ11" s="74"/>
      <c r="FXA11" s="74"/>
      <c r="FXB11" s="74"/>
      <c r="FXC11" s="74"/>
      <c r="FXD11" s="74"/>
      <c r="FXE11" s="74"/>
      <c r="FXF11" s="74"/>
      <c r="FXG11" s="74"/>
      <c r="FXH11" s="74"/>
      <c r="FXI11" s="74"/>
      <c r="FXJ11" s="74"/>
      <c r="FXK11" s="74"/>
      <c r="FXL11" s="74"/>
      <c r="FXM11" s="74"/>
      <c r="FXN11" s="74"/>
      <c r="FXO11" s="74"/>
      <c r="FXP11" s="74"/>
      <c r="FXQ11" s="74"/>
      <c r="FXR11" s="74"/>
      <c r="FXS11" s="74"/>
      <c r="FXT11" s="74"/>
      <c r="FXU11" s="74"/>
      <c r="FXV11" s="74"/>
      <c r="FXW11" s="74"/>
      <c r="FXX11" s="74"/>
      <c r="FXY11" s="74"/>
      <c r="FXZ11" s="74"/>
      <c r="FYA11" s="74"/>
      <c r="FYB11" s="74"/>
      <c r="FYC11" s="74"/>
      <c r="FYD11" s="74"/>
      <c r="FYE11" s="74"/>
      <c r="FYF11" s="74"/>
      <c r="FYG11" s="74"/>
      <c r="FYH11" s="74"/>
      <c r="FYI11" s="74"/>
      <c r="FYJ11" s="74"/>
      <c r="FYK11" s="74"/>
      <c r="FYL11" s="74"/>
      <c r="FYM11" s="74"/>
      <c r="FYN11" s="74"/>
      <c r="FYO11" s="74"/>
      <c r="FYP11" s="74"/>
      <c r="FYQ11" s="74"/>
      <c r="FYR11" s="74"/>
      <c r="FYS11" s="74"/>
      <c r="FYT11" s="74"/>
      <c r="FYU11" s="74"/>
      <c r="FYV11" s="74"/>
      <c r="FYW11" s="74"/>
      <c r="FYX11" s="74"/>
      <c r="FYY11" s="74"/>
      <c r="FYZ11" s="74"/>
      <c r="FZA11" s="74"/>
      <c r="FZB11" s="74"/>
      <c r="FZC11" s="74"/>
      <c r="FZD11" s="74"/>
      <c r="FZE11" s="74"/>
      <c r="FZF11" s="74"/>
      <c r="FZG11" s="74"/>
      <c r="FZH11" s="74"/>
      <c r="FZI11" s="74"/>
      <c r="FZJ11" s="74"/>
      <c r="FZK11" s="74"/>
      <c r="FZL11" s="74"/>
      <c r="FZM11" s="74"/>
      <c r="FZN11" s="74"/>
      <c r="FZO11" s="74"/>
      <c r="FZP11" s="74"/>
      <c r="FZQ11" s="74"/>
      <c r="FZR11" s="74"/>
      <c r="FZS11" s="74"/>
      <c r="FZT11" s="74"/>
      <c r="FZU11" s="74"/>
      <c r="FZV11" s="74"/>
      <c r="FZW11" s="74"/>
      <c r="FZX11" s="74"/>
      <c r="FZY11" s="74"/>
      <c r="FZZ11" s="74"/>
      <c r="GAA11" s="74"/>
      <c r="GAB11" s="74"/>
      <c r="GAC11" s="74"/>
      <c r="GAD11" s="74"/>
      <c r="GAE11" s="74"/>
      <c r="GAF11" s="74"/>
      <c r="GAG11" s="74"/>
      <c r="GAH11" s="74"/>
      <c r="GAI11" s="74"/>
      <c r="GAJ11" s="74"/>
      <c r="GAK11" s="74"/>
      <c r="GAL11" s="74"/>
      <c r="GAM11" s="74"/>
      <c r="GAN11" s="74"/>
      <c r="GAO11" s="74"/>
      <c r="GAP11" s="74"/>
      <c r="GAQ11" s="74"/>
      <c r="GAR11" s="74"/>
      <c r="GAS11" s="74"/>
      <c r="GAT11" s="74"/>
      <c r="GAU11" s="74"/>
      <c r="GAV11" s="74"/>
      <c r="GAW11" s="74"/>
      <c r="GAX11" s="74"/>
      <c r="GAY11" s="74"/>
      <c r="GAZ11" s="74"/>
      <c r="GBA11" s="74"/>
      <c r="GBB11" s="74"/>
      <c r="GBC11" s="74"/>
      <c r="GBD11" s="74"/>
      <c r="GBE11" s="74"/>
      <c r="GBF11" s="74"/>
      <c r="GBG11" s="74"/>
      <c r="GBH11" s="74"/>
      <c r="GBI11" s="74"/>
      <c r="GBJ11" s="74"/>
      <c r="GBK11" s="74"/>
      <c r="GBL11" s="74"/>
      <c r="GBM11" s="74"/>
      <c r="GBN11" s="74"/>
      <c r="GBO11" s="74"/>
      <c r="GBP11" s="74"/>
      <c r="GBQ11" s="74"/>
      <c r="GBR11" s="74"/>
      <c r="GBS11" s="74"/>
      <c r="GBT11" s="74"/>
      <c r="GBU11" s="74"/>
      <c r="GBV11" s="74"/>
      <c r="GBW11" s="74"/>
      <c r="GBX11" s="74"/>
      <c r="GBY11" s="74"/>
      <c r="GBZ11" s="74"/>
      <c r="GCA11" s="74"/>
      <c r="GCB11" s="74"/>
      <c r="GCC11" s="74"/>
      <c r="GCD11" s="74"/>
      <c r="GCE11" s="74"/>
      <c r="GCF11" s="74"/>
      <c r="GCG11" s="74"/>
      <c r="GCH11" s="74"/>
      <c r="GCI11" s="74"/>
      <c r="GCJ11" s="74"/>
      <c r="GCK11" s="74"/>
      <c r="GCL11" s="74"/>
      <c r="GCM11" s="74"/>
      <c r="GCN11" s="74"/>
      <c r="GCO11" s="74"/>
      <c r="GCP11" s="74"/>
      <c r="GCQ11" s="74"/>
      <c r="GCR11" s="74"/>
      <c r="GCS11" s="74"/>
      <c r="GCT11" s="74"/>
      <c r="GCU11" s="74"/>
      <c r="GCV11" s="74"/>
      <c r="GCW11" s="74"/>
      <c r="GCX11" s="74"/>
      <c r="GCY11" s="74"/>
      <c r="GCZ11" s="74"/>
      <c r="GDA11" s="74"/>
      <c r="GDB11" s="74"/>
      <c r="GDC11" s="74"/>
      <c r="GDD11" s="74"/>
      <c r="GDE11" s="74"/>
      <c r="GDF11" s="74"/>
      <c r="GDG11" s="74"/>
      <c r="GDH11" s="74"/>
      <c r="GDI11" s="74"/>
      <c r="GDJ11" s="74"/>
      <c r="GDK11" s="74"/>
      <c r="GDL11" s="74"/>
      <c r="GDM11" s="74"/>
      <c r="GDN11" s="74"/>
      <c r="GDO11" s="74"/>
      <c r="GDP11" s="74"/>
      <c r="GDQ11" s="74"/>
      <c r="GDR11" s="74"/>
      <c r="GDS11" s="74"/>
      <c r="GDT11" s="74"/>
      <c r="GDU11" s="74"/>
      <c r="GDV11" s="74"/>
      <c r="GDW11" s="74"/>
      <c r="GDX11" s="74"/>
      <c r="GDY11" s="74"/>
      <c r="GDZ11" s="74"/>
      <c r="GEA11" s="74"/>
      <c r="GEB11" s="74"/>
      <c r="GEC11" s="74"/>
      <c r="GED11" s="74"/>
      <c r="GEE11" s="74"/>
      <c r="GEF11" s="74"/>
      <c r="GEG11" s="74"/>
      <c r="GEH11" s="74"/>
      <c r="GEI11" s="74"/>
      <c r="GEJ11" s="74"/>
      <c r="GEK11" s="74"/>
      <c r="GEL11" s="74"/>
      <c r="GEM11" s="74"/>
      <c r="GEN11" s="74"/>
      <c r="GEO11" s="74"/>
      <c r="GEP11" s="74"/>
      <c r="GEQ11" s="74"/>
      <c r="GER11" s="74"/>
      <c r="GES11" s="74"/>
      <c r="GET11" s="74"/>
      <c r="GEU11" s="74"/>
      <c r="GEV11" s="74"/>
      <c r="GEW11" s="74"/>
      <c r="GEX11" s="74"/>
      <c r="GEY11" s="74"/>
      <c r="GEZ11" s="74"/>
      <c r="GFA11" s="74"/>
      <c r="GFB11" s="74"/>
      <c r="GFC11" s="74"/>
      <c r="GFD11" s="74"/>
      <c r="GFE11" s="74"/>
      <c r="GFF11" s="74"/>
      <c r="GFG11" s="74"/>
      <c r="GFH11" s="74"/>
      <c r="GFI11" s="74"/>
      <c r="GFJ11" s="74"/>
      <c r="GFK11" s="74"/>
      <c r="GFL11" s="74"/>
      <c r="GFM11" s="74"/>
      <c r="GFN11" s="74"/>
      <c r="GFO11" s="74"/>
      <c r="GFP11" s="74"/>
      <c r="GFQ11" s="74"/>
      <c r="GFR11" s="74"/>
      <c r="GFS11" s="74"/>
      <c r="GFT11" s="74"/>
      <c r="GFU11" s="74"/>
      <c r="GFV11" s="74"/>
      <c r="GFW11" s="74"/>
      <c r="GFX11" s="74"/>
      <c r="GFY11" s="74"/>
      <c r="GFZ11" s="74"/>
      <c r="GGA11" s="74"/>
      <c r="GGB11" s="74"/>
      <c r="GGC11" s="74"/>
      <c r="GGD11" s="74"/>
      <c r="GGE11" s="74"/>
      <c r="GGF11" s="74"/>
      <c r="GGG11" s="74"/>
      <c r="GGH11" s="74"/>
      <c r="GGI11" s="74"/>
      <c r="GGJ11" s="74"/>
      <c r="GGK11" s="74"/>
      <c r="GGL11" s="74"/>
      <c r="GGM11" s="74"/>
      <c r="GGN11" s="74"/>
      <c r="GGO11" s="74"/>
      <c r="GGP11" s="74"/>
      <c r="GGQ11" s="74"/>
      <c r="GGR11" s="74"/>
      <c r="GGS11" s="74"/>
      <c r="GGT11" s="74"/>
      <c r="GGU11" s="74"/>
      <c r="GGV11" s="74"/>
      <c r="GGW11" s="74"/>
      <c r="GGX11" s="74"/>
      <c r="GGY11" s="74"/>
      <c r="GGZ11" s="74"/>
      <c r="GHA11" s="74"/>
      <c r="GHB11" s="74"/>
      <c r="GHC11" s="74"/>
      <c r="GHD11" s="74"/>
      <c r="GHE11" s="74"/>
      <c r="GHF11" s="74"/>
      <c r="GHG11" s="74"/>
      <c r="GHH11" s="74"/>
      <c r="GHI11" s="74"/>
      <c r="GHJ11" s="74"/>
      <c r="GHK11" s="74"/>
      <c r="GHL11" s="74"/>
      <c r="GHM11" s="74"/>
      <c r="GHN11" s="74"/>
      <c r="GHO11" s="74"/>
      <c r="GHP11" s="74"/>
      <c r="GHQ11" s="74"/>
      <c r="GHR11" s="74"/>
      <c r="GHS11" s="74"/>
      <c r="GHT11" s="74"/>
      <c r="GHU11" s="74"/>
      <c r="GHV11" s="74"/>
      <c r="GHW11" s="74"/>
      <c r="GHX11" s="74"/>
      <c r="GHY11" s="74"/>
      <c r="GHZ11" s="74"/>
      <c r="GIA11" s="74"/>
      <c r="GIB11" s="74"/>
      <c r="GIC11" s="74"/>
      <c r="GID11" s="74"/>
      <c r="GIE11" s="74"/>
      <c r="GIF11" s="74"/>
      <c r="GIG11" s="74"/>
      <c r="GIH11" s="74"/>
      <c r="GII11" s="74"/>
      <c r="GIJ11" s="74"/>
      <c r="GIK11" s="74"/>
      <c r="GIL11" s="74"/>
      <c r="GIM11" s="74"/>
      <c r="GIN11" s="74"/>
      <c r="GIO11" s="74"/>
      <c r="GIP11" s="74"/>
      <c r="GIQ11" s="74"/>
      <c r="GIR11" s="74"/>
      <c r="GIS11" s="74"/>
      <c r="GIT11" s="74"/>
      <c r="GIU11" s="74"/>
      <c r="GIV11" s="74"/>
      <c r="GIW11" s="74"/>
      <c r="GIX11" s="74"/>
      <c r="GIY11" s="74"/>
      <c r="GIZ11" s="74"/>
      <c r="GJA11" s="74"/>
      <c r="GJB11" s="74"/>
      <c r="GJC11" s="74"/>
      <c r="GJD11" s="74"/>
      <c r="GJE11" s="74"/>
      <c r="GJF11" s="74"/>
      <c r="GJG11" s="74"/>
      <c r="GJH11" s="74"/>
      <c r="GJI11" s="74"/>
      <c r="GJJ11" s="74"/>
      <c r="GJK11" s="74"/>
      <c r="GJL11" s="74"/>
      <c r="GJM11" s="74"/>
      <c r="GJN11" s="74"/>
      <c r="GJO11" s="74"/>
      <c r="GJP11" s="74"/>
      <c r="GJQ11" s="74"/>
      <c r="GJR11" s="74"/>
      <c r="GJS11" s="74"/>
      <c r="GJT11" s="74"/>
      <c r="GJU11" s="74"/>
      <c r="GJV11" s="74"/>
      <c r="GJW11" s="74"/>
      <c r="GJX11" s="74"/>
      <c r="GJY11" s="74"/>
      <c r="GJZ11" s="74"/>
      <c r="GKA11" s="74"/>
      <c r="GKB11" s="74"/>
      <c r="GKC11" s="74"/>
      <c r="GKD11" s="74"/>
      <c r="GKE11" s="74"/>
      <c r="GKF11" s="74"/>
      <c r="GKG11" s="74"/>
      <c r="GKH11" s="74"/>
      <c r="GKI11" s="74"/>
      <c r="GKJ11" s="74"/>
      <c r="GKK11" s="74"/>
      <c r="GKL11" s="74"/>
      <c r="GKM11" s="74"/>
      <c r="GKN11" s="74"/>
      <c r="GKO11" s="74"/>
      <c r="GKP11" s="74"/>
      <c r="GKQ11" s="74"/>
      <c r="GKR11" s="74"/>
      <c r="GKS11" s="74"/>
      <c r="GKT11" s="74"/>
      <c r="GKU11" s="74"/>
      <c r="GKV11" s="74"/>
      <c r="GKW11" s="74"/>
      <c r="GKX11" s="74"/>
      <c r="GKY11" s="74"/>
      <c r="GKZ11" s="74"/>
      <c r="GLA11" s="74"/>
      <c r="GLB11" s="74"/>
      <c r="GLC11" s="74"/>
      <c r="GLD11" s="74"/>
      <c r="GLE11" s="74"/>
      <c r="GLF11" s="74"/>
      <c r="GLG11" s="74"/>
      <c r="GLH11" s="74"/>
      <c r="GLI11" s="74"/>
      <c r="GLJ11" s="74"/>
      <c r="GLK11" s="74"/>
      <c r="GLL11" s="74"/>
      <c r="GLM11" s="74"/>
      <c r="GLN11" s="74"/>
      <c r="GLO11" s="74"/>
      <c r="GLP11" s="74"/>
      <c r="GLQ11" s="74"/>
      <c r="GLR11" s="74"/>
      <c r="GLS11" s="74"/>
      <c r="GLT11" s="74"/>
      <c r="GLU11" s="74"/>
      <c r="GLV11" s="74"/>
      <c r="GLW11" s="74"/>
      <c r="GLX11" s="74"/>
      <c r="GLY11" s="74"/>
      <c r="GLZ11" s="74"/>
      <c r="GMA11" s="74"/>
      <c r="GMB11" s="74"/>
      <c r="GMC11" s="74"/>
      <c r="GMD11" s="74"/>
      <c r="GME11" s="74"/>
      <c r="GMF11" s="74"/>
      <c r="GMG11" s="74"/>
      <c r="GMH11" s="74"/>
      <c r="GMI11" s="74"/>
      <c r="GMJ11" s="74"/>
      <c r="GMK11" s="74"/>
      <c r="GML11" s="74"/>
      <c r="GMM11" s="74"/>
      <c r="GMN11" s="74"/>
      <c r="GMO11" s="74"/>
      <c r="GMP11" s="74"/>
      <c r="GMQ11" s="74"/>
      <c r="GMR11" s="74"/>
      <c r="GMS11" s="74"/>
      <c r="GMT11" s="74"/>
      <c r="GMU11" s="74"/>
      <c r="GMV11" s="74"/>
      <c r="GMW11" s="74"/>
      <c r="GMX11" s="74"/>
      <c r="GMY11" s="74"/>
      <c r="GMZ11" s="74"/>
      <c r="GNA11" s="74"/>
      <c r="GNB11" s="74"/>
      <c r="GNC11" s="74"/>
      <c r="GND11" s="74"/>
      <c r="GNE11" s="74"/>
      <c r="GNF11" s="74"/>
      <c r="GNG11" s="74"/>
      <c r="GNH11" s="74"/>
      <c r="GNI11" s="74"/>
      <c r="GNJ11" s="74"/>
      <c r="GNK11" s="74"/>
      <c r="GNL11" s="74"/>
      <c r="GNM11" s="74"/>
      <c r="GNN11" s="74"/>
      <c r="GNO11" s="74"/>
      <c r="GNP11" s="74"/>
      <c r="GNQ11" s="74"/>
      <c r="GNR11" s="74"/>
      <c r="GNS11" s="74"/>
      <c r="GNT11" s="74"/>
      <c r="GNU11" s="74"/>
      <c r="GNV11" s="74"/>
      <c r="GNW11" s="74"/>
      <c r="GNX11" s="74"/>
      <c r="GNY11" s="74"/>
      <c r="GNZ11" s="74"/>
      <c r="GOA11" s="74"/>
      <c r="GOB11" s="74"/>
      <c r="GOC11" s="74"/>
      <c r="GOD11" s="74"/>
      <c r="GOE11" s="74"/>
      <c r="GOF11" s="74"/>
      <c r="GOG11" s="74"/>
      <c r="GOH11" s="74"/>
      <c r="GOI11" s="74"/>
      <c r="GOJ11" s="74"/>
      <c r="GOK11" s="74"/>
      <c r="GOL11" s="74"/>
      <c r="GOM11" s="74"/>
      <c r="GON11" s="74"/>
      <c r="GOO11" s="74"/>
      <c r="GOP11" s="74"/>
      <c r="GOQ11" s="74"/>
      <c r="GOR11" s="74"/>
      <c r="GOS11" s="74"/>
      <c r="GOT11" s="74"/>
      <c r="GOU11" s="74"/>
      <c r="GOV11" s="74"/>
      <c r="GOW11" s="74"/>
      <c r="GOX11" s="74"/>
      <c r="GOY11" s="74"/>
      <c r="GOZ11" s="74"/>
      <c r="GPA11" s="74"/>
      <c r="GPB11" s="74"/>
      <c r="GPC11" s="74"/>
      <c r="GPD11" s="74"/>
      <c r="GPE11" s="74"/>
      <c r="GPF11" s="74"/>
      <c r="GPG11" s="74"/>
      <c r="GPH11" s="74"/>
      <c r="GPI11" s="74"/>
      <c r="GPJ11" s="74"/>
      <c r="GPK11" s="74"/>
      <c r="GPL11" s="74"/>
      <c r="GPM11" s="74"/>
      <c r="GPN11" s="74"/>
      <c r="GPO11" s="74"/>
      <c r="GPP11" s="74"/>
      <c r="GPQ11" s="74"/>
      <c r="GPR11" s="74"/>
      <c r="GPS11" s="74"/>
      <c r="GPT11" s="74"/>
      <c r="GPU11" s="74"/>
      <c r="GPV11" s="74"/>
      <c r="GPW11" s="74"/>
      <c r="GPX11" s="74"/>
      <c r="GPY11" s="74"/>
      <c r="GPZ11" s="74"/>
      <c r="GQA11" s="74"/>
      <c r="GQB11" s="74"/>
      <c r="GQC11" s="74"/>
      <c r="GQD11" s="74"/>
      <c r="GQE11" s="74"/>
      <c r="GQF11" s="74"/>
      <c r="GQG11" s="74"/>
      <c r="GQH11" s="74"/>
      <c r="GQI11" s="74"/>
      <c r="GQJ11" s="74"/>
      <c r="GQK11" s="74"/>
      <c r="GQL11" s="74"/>
      <c r="GQM11" s="74"/>
      <c r="GQN11" s="74"/>
      <c r="GQO11" s="74"/>
      <c r="GQP11" s="74"/>
      <c r="GQQ11" s="74"/>
      <c r="GQR11" s="74"/>
      <c r="GQS11" s="74"/>
      <c r="GQT11" s="74"/>
      <c r="GQU11" s="74"/>
      <c r="GQV11" s="74"/>
      <c r="GQW11" s="74"/>
      <c r="GQX11" s="74"/>
      <c r="GQY11" s="74"/>
      <c r="GQZ11" s="74"/>
      <c r="GRA11" s="74"/>
      <c r="GRB11" s="74"/>
      <c r="GRC11" s="74"/>
      <c r="GRD11" s="74"/>
      <c r="GRE11" s="74"/>
      <c r="GRF11" s="74"/>
      <c r="GRG11" s="74"/>
      <c r="GRH11" s="74"/>
      <c r="GRI11" s="74"/>
      <c r="GRJ11" s="74"/>
      <c r="GRK11" s="74"/>
      <c r="GRL11" s="74"/>
      <c r="GRM11" s="74"/>
      <c r="GRN11" s="74"/>
      <c r="GRO11" s="74"/>
      <c r="GRP11" s="74"/>
      <c r="GRQ11" s="74"/>
      <c r="GRR11" s="74"/>
      <c r="GRS11" s="74"/>
      <c r="GRT11" s="74"/>
      <c r="GRU11" s="74"/>
      <c r="GRV11" s="74"/>
      <c r="GRW11" s="74"/>
      <c r="GRX11" s="74"/>
      <c r="GRY11" s="74"/>
      <c r="GRZ11" s="74"/>
      <c r="GSA11" s="74"/>
      <c r="GSB11" s="74"/>
      <c r="GSC11" s="74"/>
      <c r="GSD11" s="74"/>
      <c r="GSE11" s="74"/>
      <c r="GSF11" s="74"/>
      <c r="GSG11" s="74"/>
      <c r="GSH11" s="74"/>
      <c r="GSI11" s="74"/>
      <c r="GSJ11" s="74"/>
      <c r="GSK11" s="74"/>
      <c r="GSL11" s="74"/>
      <c r="GSM11" s="74"/>
      <c r="GSN11" s="74"/>
      <c r="GSO11" s="74"/>
      <c r="GSP11" s="74"/>
      <c r="GSQ11" s="74"/>
      <c r="GSR11" s="74"/>
      <c r="GSS11" s="74"/>
      <c r="GST11" s="74"/>
      <c r="GSU11" s="74"/>
      <c r="GSV11" s="74"/>
      <c r="GSW11" s="74"/>
      <c r="GSX11" s="74"/>
      <c r="GSY11" s="74"/>
      <c r="GSZ11" s="74"/>
      <c r="GTA11" s="74"/>
      <c r="GTB11" s="74"/>
      <c r="GTC11" s="74"/>
      <c r="GTD11" s="74"/>
      <c r="GTE11" s="74"/>
      <c r="GTF11" s="74"/>
      <c r="GTG11" s="74"/>
      <c r="GTH11" s="74"/>
      <c r="GTI11" s="74"/>
      <c r="GTJ11" s="74"/>
      <c r="GTK11" s="74"/>
      <c r="GTL11" s="74"/>
      <c r="GTM11" s="74"/>
      <c r="GTN11" s="74"/>
      <c r="GTO11" s="74"/>
      <c r="GTP11" s="74"/>
      <c r="GTQ11" s="74"/>
      <c r="GTR11" s="74"/>
      <c r="GTS11" s="74"/>
      <c r="GTT11" s="74"/>
      <c r="GTU11" s="74"/>
      <c r="GTV11" s="74"/>
      <c r="GTW11" s="74"/>
      <c r="GTX11" s="74"/>
      <c r="GTY11" s="74"/>
      <c r="GTZ11" s="74"/>
      <c r="GUA11" s="74"/>
      <c r="GUB11" s="74"/>
      <c r="GUC11" s="74"/>
      <c r="GUD11" s="74"/>
      <c r="GUE11" s="74"/>
      <c r="GUF11" s="74"/>
      <c r="GUG11" s="74"/>
      <c r="GUH11" s="74"/>
      <c r="GUI11" s="74"/>
      <c r="GUJ11" s="74"/>
      <c r="GUK11" s="74"/>
      <c r="GUL11" s="74"/>
      <c r="GUM11" s="74"/>
      <c r="GUN11" s="74"/>
      <c r="GUO11" s="74"/>
      <c r="GUP11" s="74"/>
      <c r="GUQ11" s="74"/>
      <c r="GUR11" s="74"/>
      <c r="GUS11" s="74"/>
      <c r="GUT11" s="74"/>
      <c r="GUU11" s="74"/>
      <c r="GUV11" s="74"/>
      <c r="GUW11" s="74"/>
      <c r="GUX11" s="74"/>
      <c r="GUY11" s="74"/>
      <c r="GUZ11" s="74"/>
      <c r="GVA11" s="74"/>
      <c r="GVB11" s="74"/>
      <c r="GVC11" s="74"/>
      <c r="GVD11" s="74"/>
      <c r="GVE11" s="74"/>
      <c r="GVF11" s="74"/>
      <c r="GVG11" s="74"/>
      <c r="GVH11" s="74"/>
      <c r="GVI11" s="74"/>
      <c r="GVJ11" s="74"/>
      <c r="GVK11" s="74"/>
      <c r="GVL11" s="74"/>
      <c r="GVM11" s="74"/>
      <c r="GVN11" s="74"/>
      <c r="GVO11" s="74"/>
      <c r="GVP11" s="74"/>
      <c r="GVQ11" s="74"/>
      <c r="GVR11" s="74"/>
      <c r="GVS11" s="74"/>
      <c r="GVT11" s="74"/>
      <c r="GVU11" s="74"/>
      <c r="GVV11" s="74"/>
      <c r="GVW11" s="74"/>
      <c r="GVX11" s="74"/>
      <c r="GVY11" s="74"/>
      <c r="GVZ11" s="74"/>
      <c r="GWA11" s="74"/>
      <c r="GWB11" s="74"/>
      <c r="GWC11" s="74"/>
      <c r="GWD11" s="74"/>
      <c r="GWE11" s="74"/>
      <c r="GWF11" s="74"/>
      <c r="GWG11" s="74"/>
      <c r="GWH11" s="74"/>
      <c r="GWI11" s="74"/>
      <c r="GWJ11" s="74"/>
      <c r="GWK11" s="74"/>
      <c r="GWL11" s="74"/>
      <c r="GWM11" s="74"/>
      <c r="GWN11" s="74"/>
      <c r="GWO11" s="74"/>
      <c r="GWP11" s="74"/>
      <c r="GWQ11" s="74"/>
      <c r="GWR11" s="74"/>
      <c r="GWS11" s="74"/>
      <c r="GWT11" s="74"/>
      <c r="GWU11" s="74"/>
      <c r="GWV11" s="74"/>
      <c r="GWW11" s="74"/>
      <c r="GWX11" s="74"/>
      <c r="GWY11" s="74"/>
      <c r="GWZ11" s="74"/>
      <c r="GXA11" s="74"/>
      <c r="GXB11" s="74"/>
      <c r="GXC11" s="74"/>
      <c r="GXD11" s="74"/>
      <c r="GXE11" s="74"/>
      <c r="GXF11" s="74"/>
      <c r="GXG11" s="74"/>
      <c r="GXH11" s="74"/>
      <c r="GXI11" s="74"/>
      <c r="GXJ11" s="74"/>
      <c r="GXK11" s="74"/>
      <c r="GXL11" s="74"/>
      <c r="GXM11" s="74"/>
      <c r="GXN11" s="74"/>
      <c r="GXO11" s="74"/>
      <c r="GXP11" s="74"/>
      <c r="GXQ11" s="74"/>
      <c r="GXR11" s="74"/>
      <c r="GXS11" s="74"/>
      <c r="GXT11" s="74"/>
      <c r="GXU11" s="74"/>
      <c r="GXV11" s="74"/>
      <c r="GXW11" s="74"/>
      <c r="GXX11" s="74"/>
      <c r="GXY11" s="74"/>
      <c r="GXZ11" s="74"/>
      <c r="GYA11" s="74"/>
      <c r="GYB11" s="74"/>
      <c r="GYC11" s="74"/>
      <c r="GYD11" s="74"/>
      <c r="GYE11" s="74"/>
      <c r="GYF11" s="74"/>
      <c r="GYG11" s="74"/>
      <c r="GYH11" s="74"/>
      <c r="GYI11" s="74"/>
      <c r="GYJ11" s="74"/>
      <c r="GYK11" s="74"/>
      <c r="GYL11" s="74"/>
      <c r="GYM11" s="74"/>
      <c r="GYN11" s="74"/>
      <c r="GYO11" s="74"/>
      <c r="GYP11" s="74"/>
      <c r="GYQ11" s="74"/>
      <c r="GYR11" s="74"/>
      <c r="GYS11" s="74"/>
      <c r="GYT11" s="74"/>
      <c r="GYU11" s="74"/>
      <c r="GYV11" s="74"/>
      <c r="GYW11" s="74"/>
      <c r="GYX11" s="74"/>
      <c r="GYY11" s="74"/>
      <c r="GYZ11" s="74"/>
      <c r="GZA11" s="74"/>
      <c r="GZB11" s="74"/>
      <c r="GZC11" s="74"/>
      <c r="GZD11" s="74"/>
      <c r="GZE11" s="74"/>
      <c r="GZF11" s="74"/>
      <c r="GZG11" s="74"/>
      <c r="GZH11" s="74"/>
      <c r="GZI11" s="74"/>
      <c r="GZJ11" s="74"/>
      <c r="GZK11" s="74"/>
      <c r="GZL11" s="74"/>
      <c r="GZM11" s="74"/>
      <c r="GZN11" s="74"/>
      <c r="GZO11" s="74"/>
      <c r="GZP11" s="74"/>
      <c r="GZQ11" s="74"/>
      <c r="GZR11" s="74"/>
      <c r="GZS11" s="74"/>
      <c r="GZT11" s="74"/>
      <c r="GZU11" s="74"/>
      <c r="GZV11" s="74"/>
      <c r="GZW11" s="74"/>
      <c r="GZX11" s="74"/>
      <c r="GZY11" s="74"/>
      <c r="GZZ11" s="74"/>
      <c r="HAA11" s="74"/>
      <c r="HAB11" s="74"/>
      <c r="HAC11" s="74"/>
      <c r="HAD11" s="74"/>
      <c r="HAE11" s="74"/>
      <c r="HAF11" s="74"/>
      <c r="HAG11" s="74"/>
      <c r="HAH11" s="74"/>
      <c r="HAI11" s="74"/>
      <c r="HAJ11" s="74"/>
      <c r="HAK11" s="74"/>
      <c r="HAL11" s="74"/>
      <c r="HAM11" s="74"/>
      <c r="HAN11" s="74"/>
      <c r="HAO11" s="74"/>
      <c r="HAP11" s="74"/>
      <c r="HAQ11" s="74"/>
      <c r="HAR11" s="74"/>
      <c r="HAS11" s="74"/>
      <c r="HAT11" s="74"/>
      <c r="HAU11" s="74"/>
      <c r="HAV11" s="74"/>
      <c r="HAW11" s="74"/>
      <c r="HAX11" s="74"/>
      <c r="HAY11" s="74"/>
      <c r="HAZ11" s="74"/>
      <c r="HBA11" s="74"/>
      <c r="HBB11" s="74"/>
      <c r="HBC11" s="74"/>
      <c r="HBD11" s="74"/>
      <c r="HBE11" s="74"/>
      <c r="HBF11" s="74"/>
      <c r="HBG11" s="74"/>
      <c r="HBH11" s="74"/>
      <c r="HBI11" s="74"/>
      <c r="HBJ11" s="74"/>
      <c r="HBK11" s="74"/>
      <c r="HBL11" s="74"/>
      <c r="HBM11" s="74"/>
      <c r="HBN11" s="74"/>
      <c r="HBO11" s="74"/>
      <c r="HBP11" s="74"/>
      <c r="HBQ11" s="74"/>
      <c r="HBR11" s="74"/>
      <c r="HBS11" s="74"/>
      <c r="HBT11" s="74"/>
      <c r="HBU11" s="74"/>
      <c r="HBV11" s="74"/>
      <c r="HBW11" s="74"/>
      <c r="HBX11" s="74"/>
      <c r="HBY11" s="74"/>
      <c r="HBZ11" s="74"/>
      <c r="HCA11" s="74"/>
      <c r="HCB11" s="74"/>
      <c r="HCC11" s="74"/>
      <c r="HCD11" s="74"/>
      <c r="HCE11" s="74"/>
      <c r="HCF11" s="74"/>
      <c r="HCG11" s="74"/>
      <c r="HCH11" s="74"/>
      <c r="HCI11" s="74"/>
      <c r="HCJ11" s="74"/>
      <c r="HCK11" s="74"/>
      <c r="HCL11" s="74"/>
      <c r="HCM11" s="74"/>
      <c r="HCN11" s="74"/>
      <c r="HCO11" s="74"/>
      <c r="HCP11" s="74"/>
      <c r="HCQ11" s="74"/>
      <c r="HCR11" s="74"/>
      <c r="HCS11" s="74"/>
      <c r="HCT11" s="74"/>
      <c r="HCU11" s="74"/>
      <c r="HCV11" s="74"/>
      <c r="HCW11" s="74"/>
      <c r="HCX11" s="74"/>
      <c r="HCY11" s="74"/>
      <c r="HCZ11" s="74"/>
      <c r="HDA11" s="74"/>
      <c r="HDB11" s="74"/>
      <c r="HDC11" s="74"/>
      <c r="HDD11" s="74"/>
      <c r="HDE11" s="74"/>
      <c r="HDF11" s="74"/>
      <c r="HDG11" s="74"/>
      <c r="HDH11" s="74"/>
      <c r="HDI11" s="74"/>
      <c r="HDJ11" s="74"/>
      <c r="HDK11" s="74"/>
      <c r="HDL11" s="74"/>
      <c r="HDM11" s="74"/>
      <c r="HDN11" s="74"/>
      <c r="HDO11" s="74"/>
      <c r="HDP11" s="74"/>
      <c r="HDQ11" s="74"/>
      <c r="HDR11" s="74"/>
      <c r="HDS11" s="74"/>
      <c r="HDT11" s="74"/>
      <c r="HDU11" s="74"/>
      <c r="HDV11" s="74"/>
      <c r="HDW11" s="74"/>
      <c r="HDX11" s="74"/>
      <c r="HDY11" s="74"/>
      <c r="HDZ11" s="74"/>
      <c r="HEA11" s="74"/>
      <c r="HEB11" s="74"/>
      <c r="HEC11" s="74"/>
      <c r="HED11" s="74"/>
      <c r="HEE11" s="74"/>
      <c r="HEF11" s="74"/>
      <c r="HEG11" s="74"/>
      <c r="HEH11" s="74"/>
      <c r="HEI11" s="74"/>
      <c r="HEJ11" s="74"/>
      <c r="HEK11" s="74"/>
      <c r="HEL11" s="74"/>
      <c r="HEM11" s="74"/>
      <c r="HEN11" s="74"/>
      <c r="HEO11" s="74"/>
      <c r="HEP11" s="74"/>
      <c r="HEQ11" s="74"/>
      <c r="HER11" s="74"/>
      <c r="HES11" s="74"/>
      <c r="HET11" s="74"/>
      <c r="HEU11" s="74"/>
      <c r="HEV11" s="74"/>
      <c r="HEW11" s="74"/>
      <c r="HEX11" s="74"/>
      <c r="HEY11" s="74"/>
      <c r="HEZ11" s="74"/>
      <c r="HFA11" s="74"/>
      <c r="HFB11" s="74"/>
      <c r="HFC11" s="74"/>
      <c r="HFD11" s="74"/>
      <c r="HFE11" s="74"/>
      <c r="HFF11" s="74"/>
      <c r="HFG11" s="74"/>
      <c r="HFH11" s="74"/>
      <c r="HFI11" s="74"/>
      <c r="HFJ11" s="74"/>
      <c r="HFK11" s="74"/>
      <c r="HFL11" s="74"/>
      <c r="HFM11" s="74"/>
      <c r="HFN11" s="74"/>
      <c r="HFO11" s="74"/>
      <c r="HFP11" s="74"/>
      <c r="HFQ11" s="74"/>
      <c r="HFR11" s="74"/>
      <c r="HFS11" s="74"/>
      <c r="HFT11" s="74"/>
      <c r="HFU11" s="74"/>
      <c r="HFV11" s="74"/>
      <c r="HFW11" s="74"/>
      <c r="HFX11" s="74"/>
      <c r="HFY11" s="74"/>
      <c r="HFZ11" s="74"/>
      <c r="HGA11" s="74"/>
      <c r="HGB11" s="74"/>
      <c r="HGC11" s="74"/>
      <c r="HGD11" s="74"/>
      <c r="HGE11" s="74"/>
      <c r="HGF11" s="74"/>
      <c r="HGG11" s="74"/>
      <c r="HGH11" s="74"/>
      <c r="HGI11" s="74"/>
      <c r="HGJ11" s="74"/>
      <c r="HGK11" s="74"/>
      <c r="HGL11" s="74"/>
      <c r="HGM11" s="74"/>
      <c r="HGN11" s="74"/>
      <c r="HGO11" s="74"/>
      <c r="HGP11" s="74"/>
      <c r="HGQ11" s="74"/>
      <c r="HGR11" s="74"/>
      <c r="HGS11" s="74"/>
      <c r="HGT11" s="74"/>
      <c r="HGU11" s="74"/>
      <c r="HGV11" s="74"/>
      <c r="HGW11" s="74"/>
      <c r="HGX11" s="74"/>
      <c r="HGY11" s="74"/>
      <c r="HGZ11" s="74"/>
      <c r="HHA11" s="74"/>
      <c r="HHB11" s="74"/>
      <c r="HHC11" s="74"/>
      <c r="HHD11" s="74"/>
      <c r="HHE11" s="74"/>
      <c r="HHF11" s="74"/>
      <c r="HHG11" s="74"/>
      <c r="HHH11" s="74"/>
      <c r="HHI11" s="74"/>
      <c r="HHJ11" s="74"/>
      <c r="HHK11" s="74"/>
      <c r="HHL11" s="74"/>
      <c r="HHM11" s="74"/>
      <c r="HHN11" s="74"/>
      <c r="HHO11" s="74"/>
      <c r="HHP11" s="74"/>
      <c r="HHQ11" s="74"/>
      <c r="HHR11" s="74"/>
      <c r="HHS11" s="74"/>
      <c r="HHT11" s="74"/>
      <c r="HHU11" s="74"/>
      <c r="HHV11" s="74"/>
      <c r="HHW11" s="74"/>
      <c r="HHX11" s="74"/>
      <c r="HHY11" s="74"/>
      <c r="HHZ11" s="74"/>
      <c r="HIA11" s="74"/>
      <c r="HIB11" s="74"/>
      <c r="HIC11" s="74"/>
      <c r="HID11" s="74"/>
      <c r="HIE11" s="74"/>
      <c r="HIF11" s="74"/>
      <c r="HIG11" s="74"/>
      <c r="HIH11" s="74"/>
      <c r="HII11" s="74"/>
      <c r="HIJ11" s="74"/>
      <c r="HIK11" s="74"/>
      <c r="HIL11" s="74"/>
      <c r="HIM11" s="74"/>
      <c r="HIN11" s="74"/>
      <c r="HIO11" s="74"/>
      <c r="HIP11" s="74"/>
      <c r="HIQ11" s="74"/>
      <c r="HIR11" s="74"/>
      <c r="HIS11" s="74"/>
      <c r="HIT11" s="74"/>
      <c r="HIU11" s="74"/>
      <c r="HIV11" s="74"/>
      <c r="HIW11" s="74"/>
      <c r="HIX11" s="74"/>
      <c r="HIY11" s="74"/>
      <c r="HIZ11" s="74"/>
      <c r="HJA11" s="74"/>
      <c r="HJB11" s="74"/>
      <c r="HJC11" s="74"/>
      <c r="HJD11" s="74"/>
      <c r="HJE11" s="74"/>
      <c r="HJF11" s="74"/>
      <c r="HJG11" s="74"/>
      <c r="HJH11" s="74"/>
      <c r="HJI11" s="74"/>
      <c r="HJJ11" s="74"/>
      <c r="HJK11" s="74"/>
      <c r="HJL11" s="74"/>
      <c r="HJM11" s="74"/>
      <c r="HJN11" s="74"/>
      <c r="HJO11" s="74"/>
      <c r="HJP11" s="74"/>
      <c r="HJQ11" s="74"/>
      <c r="HJR11" s="74"/>
      <c r="HJS11" s="74"/>
      <c r="HJT11" s="74"/>
      <c r="HJU11" s="74"/>
      <c r="HJV11" s="74"/>
      <c r="HJW11" s="74"/>
      <c r="HJX11" s="74"/>
      <c r="HJY11" s="74"/>
      <c r="HJZ11" s="74"/>
      <c r="HKA11" s="74"/>
      <c r="HKB11" s="74"/>
      <c r="HKC11" s="74"/>
      <c r="HKD11" s="74"/>
      <c r="HKE11" s="74"/>
      <c r="HKF11" s="74"/>
      <c r="HKG11" s="74"/>
      <c r="HKH11" s="74"/>
      <c r="HKI11" s="74"/>
      <c r="HKJ11" s="74"/>
      <c r="HKK11" s="74"/>
      <c r="HKL11" s="74"/>
      <c r="HKM11" s="74"/>
      <c r="HKN11" s="74"/>
      <c r="HKO11" s="74"/>
      <c r="HKP11" s="74"/>
      <c r="HKQ11" s="74"/>
      <c r="HKR11" s="74"/>
      <c r="HKS11" s="74"/>
      <c r="HKT11" s="74"/>
      <c r="HKU11" s="74"/>
      <c r="HKV11" s="74"/>
      <c r="HKW11" s="74"/>
      <c r="HKX11" s="74"/>
      <c r="HKY11" s="74"/>
      <c r="HKZ11" s="74"/>
      <c r="HLA11" s="74"/>
      <c r="HLB11" s="74"/>
      <c r="HLC11" s="74"/>
      <c r="HLD11" s="74"/>
      <c r="HLE11" s="74"/>
      <c r="HLF11" s="74"/>
      <c r="HLG11" s="74"/>
      <c r="HLH11" s="74"/>
      <c r="HLI11" s="74"/>
      <c r="HLJ11" s="74"/>
      <c r="HLK11" s="74"/>
      <c r="HLL11" s="74"/>
      <c r="HLM11" s="74"/>
      <c r="HLN11" s="74"/>
      <c r="HLO11" s="74"/>
      <c r="HLP11" s="74"/>
      <c r="HLQ11" s="74"/>
      <c r="HLR11" s="74"/>
      <c r="HLS11" s="74"/>
      <c r="HLT11" s="74"/>
      <c r="HLU11" s="74"/>
      <c r="HLV11" s="74"/>
      <c r="HLW11" s="74"/>
      <c r="HLX11" s="74"/>
      <c r="HLY11" s="74"/>
      <c r="HLZ11" s="74"/>
      <c r="HMA11" s="74"/>
      <c r="HMB11" s="74"/>
      <c r="HMC11" s="74"/>
      <c r="HMD11" s="74"/>
      <c r="HME11" s="74"/>
      <c r="HMF11" s="74"/>
      <c r="HMG11" s="74"/>
      <c r="HMH11" s="74"/>
      <c r="HMI11" s="74"/>
      <c r="HMJ11" s="74"/>
      <c r="HMK11" s="74"/>
      <c r="HML11" s="74"/>
      <c r="HMM11" s="74"/>
      <c r="HMN11" s="74"/>
      <c r="HMO11" s="74"/>
      <c r="HMP11" s="74"/>
      <c r="HMQ11" s="74"/>
      <c r="HMR11" s="74"/>
      <c r="HMS11" s="74"/>
      <c r="HMT11" s="74"/>
      <c r="HMU11" s="74"/>
      <c r="HMV11" s="74"/>
      <c r="HMW11" s="74"/>
      <c r="HMX11" s="74"/>
      <c r="HMY11" s="74"/>
      <c r="HMZ11" s="74"/>
      <c r="HNA11" s="74"/>
      <c r="HNB11" s="74"/>
      <c r="HNC11" s="74"/>
      <c r="HND11" s="74"/>
      <c r="HNE11" s="74"/>
      <c r="HNF11" s="74"/>
      <c r="HNG11" s="74"/>
      <c r="HNH11" s="74"/>
      <c r="HNI11" s="74"/>
      <c r="HNJ11" s="74"/>
      <c r="HNK11" s="74"/>
      <c r="HNL11" s="74"/>
      <c r="HNM11" s="74"/>
      <c r="HNN11" s="74"/>
      <c r="HNO11" s="74"/>
      <c r="HNP11" s="74"/>
      <c r="HNQ11" s="74"/>
      <c r="HNR11" s="74"/>
      <c r="HNS11" s="74"/>
      <c r="HNT11" s="74"/>
      <c r="HNU11" s="74"/>
      <c r="HNV11" s="74"/>
      <c r="HNW11" s="74"/>
      <c r="HNX11" s="74"/>
      <c r="HNY11" s="74"/>
      <c r="HNZ11" s="74"/>
      <c r="HOA11" s="74"/>
      <c r="HOB11" s="74"/>
      <c r="HOC11" s="74"/>
      <c r="HOD11" s="74"/>
      <c r="HOE11" s="74"/>
      <c r="HOF11" s="74"/>
      <c r="HOG11" s="74"/>
      <c r="HOH11" s="74"/>
      <c r="HOI11" s="74"/>
      <c r="HOJ11" s="74"/>
      <c r="HOK11" s="74"/>
      <c r="HOL11" s="74"/>
      <c r="HOM11" s="74"/>
      <c r="HON11" s="74"/>
      <c r="HOO11" s="74"/>
      <c r="HOP11" s="74"/>
      <c r="HOQ11" s="74"/>
      <c r="HOR11" s="74"/>
      <c r="HOS11" s="74"/>
      <c r="HOT11" s="74"/>
      <c r="HOU11" s="74"/>
      <c r="HOV11" s="74"/>
      <c r="HOW11" s="74"/>
      <c r="HOX11" s="74"/>
      <c r="HOY11" s="74"/>
      <c r="HOZ11" s="74"/>
      <c r="HPA11" s="74"/>
      <c r="HPB11" s="74"/>
      <c r="HPC11" s="74"/>
      <c r="HPD11" s="74"/>
      <c r="HPE11" s="74"/>
      <c r="HPF11" s="74"/>
      <c r="HPG11" s="74"/>
      <c r="HPH11" s="74"/>
      <c r="HPI11" s="74"/>
      <c r="HPJ11" s="74"/>
      <c r="HPK11" s="74"/>
      <c r="HPL11" s="74"/>
      <c r="HPM11" s="74"/>
      <c r="HPN11" s="74"/>
      <c r="HPO11" s="74"/>
      <c r="HPP11" s="74"/>
      <c r="HPQ11" s="74"/>
      <c r="HPR11" s="74"/>
      <c r="HPS11" s="74"/>
      <c r="HPT11" s="74"/>
      <c r="HPU11" s="74"/>
      <c r="HPV11" s="74"/>
      <c r="HPW11" s="74"/>
      <c r="HPX11" s="74"/>
      <c r="HPY11" s="74"/>
      <c r="HPZ11" s="74"/>
      <c r="HQA11" s="74"/>
      <c r="HQB11" s="74"/>
      <c r="HQC11" s="74"/>
      <c r="HQD11" s="74"/>
      <c r="HQE11" s="74"/>
      <c r="HQF11" s="74"/>
      <c r="HQG11" s="74"/>
      <c r="HQH11" s="74"/>
      <c r="HQI11" s="74"/>
      <c r="HQJ11" s="74"/>
      <c r="HQK11" s="74"/>
      <c r="HQL11" s="74"/>
      <c r="HQM11" s="74"/>
      <c r="HQN11" s="74"/>
      <c r="HQO11" s="74"/>
      <c r="HQP11" s="74"/>
      <c r="HQQ11" s="74"/>
      <c r="HQR11" s="74"/>
      <c r="HQS11" s="74"/>
      <c r="HQT11" s="74"/>
      <c r="HQU11" s="74"/>
      <c r="HQV11" s="74"/>
      <c r="HQW11" s="74"/>
      <c r="HQX11" s="74"/>
      <c r="HQY11" s="74"/>
      <c r="HQZ11" s="74"/>
      <c r="HRA11" s="74"/>
      <c r="HRB11" s="74"/>
      <c r="HRC11" s="74"/>
      <c r="HRD11" s="74"/>
      <c r="HRE11" s="74"/>
      <c r="HRF11" s="74"/>
      <c r="HRG11" s="74"/>
      <c r="HRH11" s="74"/>
      <c r="HRI11" s="74"/>
      <c r="HRJ11" s="74"/>
      <c r="HRK11" s="74"/>
      <c r="HRL11" s="74"/>
      <c r="HRM11" s="74"/>
      <c r="HRN11" s="74"/>
      <c r="HRO11" s="74"/>
      <c r="HRP11" s="74"/>
      <c r="HRQ11" s="74"/>
      <c r="HRR11" s="74"/>
      <c r="HRS11" s="74"/>
      <c r="HRT11" s="74"/>
      <c r="HRU11" s="74"/>
      <c r="HRV11" s="74"/>
      <c r="HRW11" s="74"/>
      <c r="HRX11" s="74"/>
      <c r="HRY11" s="74"/>
      <c r="HRZ11" s="74"/>
      <c r="HSA11" s="74"/>
      <c r="HSB11" s="74"/>
      <c r="HSC11" s="74"/>
      <c r="HSD11" s="74"/>
      <c r="HSE11" s="74"/>
      <c r="HSF11" s="74"/>
      <c r="HSG11" s="74"/>
      <c r="HSH11" s="74"/>
      <c r="HSI11" s="74"/>
      <c r="HSJ11" s="74"/>
      <c r="HSK11" s="74"/>
      <c r="HSL11" s="74"/>
      <c r="HSM11" s="74"/>
      <c r="HSN11" s="74"/>
      <c r="HSO11" s="74"/>
      <c r="HSP11" s="74"/>
      <c r="HSQ11" s="74"/>
      <c r="HSR11" s="74"/>
      <c r="HSS11" s="74"/>
      <c r="HST11" s="74"/>
      <c r="HSU11" s="74"/>
      <c r="HSV11" s="74"/>
      <c r="HSW11" s="74"/>
      <c r="HSX11" s="74"/>
      <c r="HSY11" s="74"/>
      <c r="HSZ11" s="74"/>
      <c r="HTA11" s="74"/>
      <c r="HTB11" s="74"/>
      <c r="HTC11" s="74"/>
      <c r="HTD11" s="74"/>
      <c r="HTE11" s="74"/>
      <c r="HTF11" s="74"/>
      <c r="HTG11" s="74"/>
      <c r="HTH11" s="74"/>
      <c r="HTI11" s="74"/>
      <c r="HTJ11" s="74"/>
      <c r="HTK11" s="74"/>
      <c r="HTL11" s="74"/>
      <c r="HTM11" s="74"/>
      <c r="HTN11" s="74"/>
      <c r="HTO11" s="74"/>
      <c r="HTP11" s="74"/>
      <c r="HTQ11" s="74"/>
      <c r="HTR11" s="74"/>
      <c r="HTS11" s="74"/>
      <c r="HTT11" s="74"/>
      <c r="HTU11" s="74"/>
      <c r="HTV11" s="74"/>
      <c r="HTW11" s="74"/>
      <c r="HTX11" s="74"/>
      <c r="HTY11" s="74"/>
      <c r="HTZ11" s="74"/>
      <c r="HUA11" s="74"/>
      <c r="HUB11" s="74"/>
      <c r="HUC11" s="74"/>
      <c r="HUD11" s="74"/>
      <c r="HUE11" s="74"/>
      <c r="HUF11" s="74"/>
      <c r="HUG11" s="74"/>
      <c r="HUH11" s="74"/>
      <c r="HUI11" s="74"/>
      <c r="HUJ11" s="74"/>
      <c r="HUK11" s="74"/>
      <c r="HUL11" s="74"/>
      <c r="HUM11" s="74"/>
      <c r="HUN11" s="74"/>
      <c r="HUO11" s="74"/>
      <c r="HUP11" s="74"/>
      <c r="HUQ11" s="74"/>
      <c r="HUR11" s="74"/>
      <c r="HUS11" s="74"/>
      <c r="HUT11" s="74"/>
      <c r="HUU11" s="74"/>
      <c r="HUV11" s="74"/>
      <c r="HUW11" s="74"/>
      <c r="HUX11" s="74"/>
      <c r="HUY11" s="74"/>
      <c r="HUZ11" s="74"/>
      <c r="HVA11" s="74"/>
      <c r="HVB11" s="74"/>
      <c r="HVC11" s="74"/>
      <c r="HVD11" s="74"/>
      <c r="HVE11" s="74"/>
      <c r="HVF11" s="74"/>
      <c r="HVG11" s="74"/>
      <c r="HVH11" s="74"/>
      <c r="HVI11" s="74"/>
      <c r="HVJ11" s="74"/>
      <c r="HVK11" s="74"/>
      <c r="HVL11" s="74"/>
      <c r="HVM11" s="74"/>
      <c r="HVN11" s="74"/>
      <c r="HVO11" s="74"/>
      <c r="HVP11" s="74"/>
      <c r="HVQ11" s="74"/>
      <c r="HVR11" s="74"/>
      <c r="HVS11" s="74"/>
      <c r="HVT11" s="74"/>
      <c r="HVU11" s="74"/>
      <c r="HVV11" s="74"/>
      <c r="HVW11" s="74"/>
      <c r="HVX11" s="74"/>
      <c r="HVY11" s="74"/>
      <c r="HVZ11" s="74"/>
      <c r="HWA11" s="74"/>
      <c r="HWB11" s="74"/>
      <c r="HWC11" s="74"/>
      <c r="HWD11" s="74"/>
      <c r="HWE11" s="74"/>
      <c r="HWF11" s="74"/>
      <c r="HWG11" s="74"/>
      <c r="HWH11" s="74"/>
      <c r="HWI11" s="74"/>
      <c r="HWJ11" s="74"/>
      <c r="HWK11" s="74"/>
      <c r="HWL11" s="74"/>
      <c r="HWM11" s="74"/>
      <c r="HWN11" s="74"/>
      <c r="HWO11" s="74"/>
      <c r="HWP11" s="74"/>
      <c r="HWQ11" s="74"/>
      <c r="HWR11" s="74"/>
      <c r="HWS11" s="74"/>
      <c r="HWT11" s="74"/>
      <c r="HWU11" s="74"/>
      <c r="HWV11" s="74"/>
      <c r="HWW11" s="74"/>
      <c r="HWX11" s="74"/>
      <c r="HWY11" s="74"/>
      <c r="HWZ11" s="74"/>
      <c r="HXA11" s="74"/>
      <c r="HXB11" s="74"/>
      <c r="HXC11" s="74"/>
      <c r="HXD11" s="74"/>
      <c r="HXE11" s="74"/>
      <c r="HXF11" s="74"/>
      <c r="HXG11" s="74"/>
      <c r="HXH11" s="74"/>
      <c r="HXI11" s="74"/>
      <c r="HXJ11" s="74"/>
      <c r="HXK11" s="74"/>
      <c r="HXL11" s="74"/>
      <c r="HXM11" s="74"/>
      <c r="HXN11" s="74"/>
      <c r="HXO11" s="74"/>
      <c r="HXP11" s="74"/>
      <c r="HXQ11" s="74"/>
      <c r="HXR11" s="74"/>
      <c r="HXS11" s="74"/>
      <c r="HXT11" s="74"/>
      <c r="HXU11" s="74"/>
      <c r="HXV11" s="74"/>
      <c r="HXW11" s="74"/>
      <c r="HXX11" s="74"/>
      <c r="HXY11" s="74"/>
      <c r="HXZ11" s="74"/>
      <c r="HYA11" s="74"/>
      <c r="HYB11" s="74"/>
      <c r="HYC11" s="74"/>
      <c r="HYD11" s="74"/>
      <c r="HYE11" s="74"/>
      <c r="HYF11" s="74"/>
      <c r="HYG11" s="74"/>
      <c r="HYH11" s="74"/>
      <c r="HYI11" s="74"/>
      <c r="HYJ11" s="74"/>
      <c r="HYK11" s="74"/>
      <c r="HYL11" s="74"/>
      <c r="HYM11" s="74"/>
      <c r="HYN11" s="74"/>
      <c r="HYO11" s="74"/>
      <c r="HYP11" s="74"/>
      <c r="HYQ11" s="74"/>
      <c r="HYR11" s="74"/>
      <c r="HYS11" s="74"/>
      <c r="HYT11" s="74"/>
      <c r="HYU11" s="74"/>
      <c r="HYV11" s="74"/>
      <c r="HYW11" s="74"/>
      <c r="HYX11" s="74"/>
      <c r="HYY11" s="74"/>
      <c r="HYZ11" s="74"/>
      <c r="HZA11" s="74"/>
      <c r="HZB11" s="74"/>
      <c r="HZC11" s="74"/>
      <c r="HZD11" s="74"/>
      <c r="HZE11" s="74"/>
      <c r="HZF11" s="74"/>
      <c r="HZG11" s="74"/>
      <c r="HZH11" s="74"/>
      <c r="HZI11" s="74"/>
      <c r="HZJ11" s="74"/>
      <c r="HZK11" s="74"/>
      <c r="HZL11" s="74"/>
      <c r="HZM11" s="74"/>
      <c r="HZN11" s="74"/>
      <c r="HZO11" s="74"/>
      <c r="HZP11" s="74"/>
      <c r="HZQ11" s="74"/>
      <c r="HZR11" s="74"/>
      <c r="HZS11" s="74"/>
      <c r="HZT11" s="74"/>
      <c r="HZU11" s="74"/>
      <c r="HZV11" s="74"/>
      <c r="HZW11" s="74"/>
      <c r="HZX11" s="74"/>
      <c r="HZY11" s="74"/>
      <c r="HZZ11" s="74"/>
      <c r="IAA11" s="74"/>
      <c r="IAB11" s="74"/>
      <c r="IAC11" s="74"/>
      <c r="IAD11" s="74"/>
      <c r="IAE11" s="74"/>
      <c r="IAF11" s="74"/>
      <c r="IAG11" s="74"/>
      <c r="IAH11" s="74"/>
      <c r="IAI11" s="74"/>
      <c r="IAJ11" s="74"/>
      <c r="IAK11" s="74"/>
      <c r="IAL11" s="74"/>
      <c r="IAM11" s="74"/>
      <c r="IAN11" s="74"/>
      <c r="IAO11" s="74"/>
      <c r="IAP11" s="74"/>
      <c r="IAQ11" s="74"/>
      <c r="IAR11" s="74"/>
      <c r="IAS11" s="74"/>
      <c r="IAT11" s="74"/>
      <c r="IAU11" s="74"/>
      <c r="IAV11" s="74"/>
      <c r="IAW11" s="74"/>
      <c r="IAX11" s="74"/>
      <c r="IAY11" s="74"/>
      <c r="IAZ11" s="74"/>
      <c r="IBA11" s="74"/>
      <c r="IBB11" s="74"/>
      <c r="IBC11" s="74"/>
      <c r="IBD11" s="74"/>
      <c r="IBE11" s="74"/>
      <c r="IBF11" s="74"/>
      <c r="IBG11" s="74"/>
      <c r="IBH11" s="74"/>
      <c r="IBI11" s="74"/>
      <c r="IBJ11" s="74"/>
      <c r="IBK11" s="74"/>
      <c r="IBL11" s="74"/>
      <c r="IBM11" s="74"/>
      <c r="IBN11" s="74"/>
      <c r="IBO11" s="74"/>
      <c r="IBP11" s="74"/>
      <c r="IBQ11" s="74"/>
      <c r="IBR11" s="74"/>
      <c r="IBS11" s="74"/>
      <c r="IBT11" s="74"/>
      <c r="IBU11" s="74"/>
      <c r="IBV11" s="74"/>
      <c r="IBW11" s="74"/>
      <c r="IBX11" s="74"/>
      <c r="IBY11" s="74"/>
      <c r="IBZ11" s="74"/>
      <c r="ICA11" s="74"/>
      <c r="ICB11" s="74"/>
      <c r="ICC11" s="74"/>
      <c r="ICD11" s="74"/>
      <c r="ICE11" s="74"/>
      <c r="ICF11" s="74"/>
      <c r="ICG11" s="74"/>
      <c r="ICH11" s="74"/>
      <c r="ICI11" s="74"/>
      <c r="ICJ11" s="74"/>
      <c r="ICK11" s="74"/>
      <c r="ICL11" s="74"/>
      <c r="ICM11" s="74"/>
      <c r="ICN11" s="74"/>
      <c r="ICO11" s="74"/>
      <c r="ICP11" s="74"/>
      <c r="ICQ11" s="74"/>
      <c r="ICR11" s="74"/>
      <c r="ICS11" s="74"/>
      <c r="ICT11" s="74"/>
      <c r="ICU11" s="74"/>
      <c r="ICV11" s="74"/>
      <c r="ICW11" s="74"/>
      <c r="ICX11" s="74"/>
      <c r="ICY11" s="74"/>
      <c r="ICZ11" s="74"/>
      <c r="IDA11" s="74"/>
      <c r="IDB11" s="74"/>
      <c r="IDC11" s="74"/>
      <c r="IDD11" s="74"/>
      <c r="IDE11" s="74"/>
      <c r="IDF11" s="74"/>
      <c r="IDG11" s="74"/>
      <c r="IDH11" s="74"/>
      <c r="IDI11" s="74"/>
      <c r="IDJ11" s="74"/>
      <c r="IDK11" s="74"/>
      <c r="IDL11" s="74"/>
      <c r="IDM11" s="74"/>
      <c r="IDN11" s="74"/>
      <c r="IDO11" s="74"/>
      <c r="IDP11" s="74"/>
      <c r="IDQ11" s="74"/>
      <c r="IDR11" s="74"/>
      <c r="IDS11" s="74"/>
      <c r="IDT11" s="74"/>
      <c r="IDU11" s="74"/>
      <c r="IDV11" s="74"/>
      <c r="IDW11" s="74"/>
      <c r="IDX11" s="74"/>
      <c r="IDY11" s="74"/>
      <c r="IDZ11" s="74"/>
      <c r="IEA11" s="74"/>
      <c r="IEB11" s="74"/>
      <c r="IEC11" s="74"/>
      <c r="IED11" s="74"/>
      <c r="IEE11" s="74"/>
      <c r="IEF11" s="74"/>
      <c r="IEG11" s="74"/>
      <c r="IEH11" s="74"/>
      <c r="IEI11" s="74"/>
      <c r="IEJ11" s="74"/>
      <c r="IEK11" s="74"/>
      <c r="IEL11" s="74"/>
      <c r="IEM11" s="74"/>
      <c r="IEN11" s="74"/>
      <c r="IEO11" s="74"/>
      <c r="IEP11" s="74"/>
      <c r="IEQ11" s="74"/>
      <c r="IER11" s="74"/>
      <c r="IES11" s="74"/>
      <c r="IET11" s="74"/>
      <c r="IEU11" s="74"/>
      <c r="IEV11" s="74"/>
      <c r="IEW11" s="74"/>
      <c r="IEX11" s="74"/>
      <c r="IEY11" s="74"/>
      <c r="IEZ11" s="74"/>
      <c r="IFA11" s="74"/>
      <c r="IFB11" s="74"/>
      <c r="IFC11" s="74"/>
      <c r="IFD11" s="74"/>
      <c r="IFE11" s="74"/>
      <c r="IFF11" s="74"/>
      <c r="IFG11" s="74"/>
      <c r="IFH11" s="74"/>
      <c r="IFI11" s="74"/>
      <c r="IFJ11" s="74"/>
      <c r="IFK11" s="74"/>
      <c r="IFL11" s="74"/>
      <c r="IFM11" s="74"/>
      <c r="IFN11" s="74"/>
      <c r="IFO11" s="74"/>
      <c r="IFP11" s="74"/>
      <c r="IFQ11" s="74"/>
      <c r="IFR11" s="74"/>
      <c r="IFS11" s="74"/>
      <c r="IFT11" s="74"/>
      <c r="IFU11" s="74"/>
      <c r="IFV11" s="74"/>
      <c r="IFW11" s="74"/>
      <c r="IFX11" s="74"/>
      <c r="IFY11" s="74"/>
      <c r="IFZ11" s="74"/>
      <c r="IGA11" s="74"/>
      <c r="IGB11" s="74"/>
      <c r="IGC11" s="74"/>
      <c r="IGD11" s="74"/>
      <c r="IGE11" s="74"/>
      <c r="IGF11" s="74"/>
      <c r="IGG11" s="74"/>
      <c r="IGH11" s="74"/>
      <c r="IGI11" s="74"/>
      <c r="IGJ11" s="74"/>
      <c r="IGK11" s="74"/>
      <c r="IGL11" s="74"/>
      <c r="IGM11" s="74"/>
      <c r="IGN11" s="74"/>
      <c r="IGO11" s="74"/>
      <c r="IGP11" s="74"/>
      <c r="IGQ11" s="74"/>
      <c r="IGR11" s="74"/>
      <c r="IGS11" s="74"/>
      <c r="IGT11" s="74"/>
      <c r="IGU11" s="74"/>
      <c r="IGV11" s="74"/>
      <c r="IGW11" s="74"/>
      <c r="IGX11" s="74"/>
      <c r="IGY11" s="74"/>
      <c r="IGZ11" s="74"/>
      <c r="IHA11" s="74"/>
      <c r="IHB11" s="74"/>
      <c r="IHC11" s="74"/>
      <c r="IHD11" s="74"/>
      <c r="IHE11" s="74"/>
      <c r="IHF11" s="74"/>
      <c r="IHG11" s="74"/>
      <c r="IHH11" s="74"/>
      <c r="IHI11" s="74"/>
      <c r="IHJ11" s="74"/>
      <c r="IHK11" s="74"/>
      <c r="IHL11" s="74"/>
      <c r="IHM11" s="74"/>
      <c r="IHN11" s="74"/>
      <c r="IHO11" s="74"/>
      <c r="IHP11" s="74"/>
      <c r="IHQ11" s="74"/>
      <c r="IHR11" s="74"/>
      <c r="IHS11" s="74"/>
      <c r="IHT11" s="74"/>
      <c r="IHU11" s="74"/>
      <c r="IHV11" s="74"/>
      <c r="IHW11" s="74"/>
      <c r="IHX11" s="74"/>
      <c r="IHY11" s="74"/>
      <c r="IHZ11" s="74"/>
      <c r="IIA11" s="74"/>
      <c r="IIB11" s="74"/>
      <c r="IIC11" s="74"/>
      <c r="IID11" s="74"/>
      <c r="IIE11" s="74"/>
      <c r="IIF11" s="74"/>
      <c r="IIG11" s="74"/>
      <c r="IIH11" s="74"/>
      <c r="III11" s="74"/>
      <c r="IIJ11" s="74"/>
      <c r="IIK11" s="74"/>
      <c r="IIL11" s="74"/>
      <c r="IIM11" s="74"/>
      <c r="IIN11" s="74"/>
      <c r="IIO11" s="74"/>
      <c r="IIP11" s="74"/>
      <c r="IIQ11" s="74"/>
      <c r="IIR11" s="74"/>
      <c r="IIS11" s="74"/>
      <c r="IIT11" s="74"/>
      <c r="IIU11" s="74"/>
      <c r="IIV11" s="74"/>
      <c r="IIW11" s="74"/>
      <c r="IIX11" s="74"/>
      <c r="IIY11" s="74"/>
      <c r="IIZ11" s="74"/>
      <c r="IJA11" s="74"/>
      <c r="IJB11" s="74"/>
      <c r="IJC11" s="74"/>
      <c r="IJD11" s="74"/>
      <c r="IJE11" s="74"/>
      <c r="IJF11" s="74"/>
      <c r="IJG11" s="74"/>
      <c r="IJH11" s="74"/>
      <c r="IJI11" s="74"/>
      <c r="IJJ11" s="74"/>
      <c r="IJK11" s="74"/>
      <c r="IJL11" s="74"/>
      <c r="IJM11" s="74"/>
      <c r="IJN11" s="74"/>
      <c r="IJO11" s="74"/>
      <c r="IJP11" s="74"/>
      <c r="IJQ11" s="74"/>
      <c r="IJR11" s="74"/>
      <c r="IJS11" s="74"/>
      <c r="IJT11" s="74"/>
      <c r="IJU11" s="74"/>
      <c r="IJV11" s="74"/>
      <c r="IJW11" s="74"/>
      <c r="IJX11" s="74"/>
      <c r="IJY11" s="74"/>
      <c r="IJZ11" s="74"/>
      <c r="IKA11" s="74"/>
      <c r="IKB11" s="74"/>
      <c r="IKC11" s="74"/>
      <c r="IKD11" s="74"/>
      <c r="IKE11" s="74"/>
      <c r="IKF11" s="74"/>
      <c r="IKG11" s="74"/>
      <c r="IKH11" s="74"/>
      <c r="IKI11" s="74"/>
      <c r="IKJ11" s="74"/>
      <c r="IKK11" s="74"/>
      <c r="IKL11" s="74"/>
      <c r="IKM11" s="74"/>
      <c r="IKN11" s="74"/>
      <c r="IKO11" s="74"/>
      <c r="IKP11" s="74"/>
      <c r="IKQ11" s="74"/>
      <c r="IKR11" s="74"/>
      <c r="IKS11" s="74"/>
      <c r="IKT11" s="74"/>
      <c r="IKU11" s="74"/>
      <c r="IKV11" s="74"/>
      <c r="IKW11" s="74"/>
      <c r="IKX11" s="74"/>
      <c r="IKY11" s="74"/>
      <c r="IKZ11" s="74"/>
      <c r="ILA11" s="74"/>
      <c r="ILB11" s="74"/>
      <c r="ILC11" s="74"/>
      <c r="ILD11" s="74"/>
      <c r="ILE11" s="74"/>
      <c r="ILF11" s="74"/>
      <c r="ILG11" s="74"/>
      <c r="ILH11" s="74"/>
      <c r="ILI11" s="74"/>
      <c r="ILJ11" s="74"/>
      <c r="ILK11" s="74"/>
      <c r="ILL11" s="74"/>
      <c r="ILM11" s="74"/>
      <c r="ILN11" s="74"/>
      <c r="ILO11" s="74"/>
      <c r="ILP11" s="74"/>
      <c r="ILQ11" s="74"/>
      <c r="ILR11" s="74"/>
      <c r="ILS11" s="74"/>
      <c r="ILT11" s="74"/>
      <c r="ILU11" s="74"/>
      <c r="ILV11" s="74"/>
      <c r="ILW11" s="74"/>
      <c r="ILX11" s="74"/>
      <c r="ILY11" s="74"/>
      <c r="ILZ11" s="74"/>
      <c r="IMA11" s="74"/>
      <c r="IMB11" s="74"/>
      <c r="IMC11" s="74"/>
      <c r="IMD11" s="74"/>
      <c r="IME11" s="74"/>
      <c r="IMF11" s="74"/>
      <c r="IMG11" s="74"/>
      <c r="IMH11" s="74"/>
      <c r="IMI11" s="74"/>
      <c r="IMJ11" s="74"/>
      <c r="IMK11" s="74"/>
      <c r="IML11" s="74"/>
      <c r="IMM11" s="74"/>
      <c r="IMN11" s="74"/>
      <c r="IMO11" s="74"/>
      <c r="IMP11" s="74"/>
      <c r="IMQ11" s="74"/>
      <c r="IMR11" s="74"/>
      <c r="IMS11" s="74"/>
      <c r="IMT11" s="74"/>
      <c r="IMU11" s="74"/>
      <c r="IMV11" s="74"/>
      <c r="IMW11" s="74"/>
      <c r="IMX11" s="74"/>
      <c r="IMY11" s="74"/>
      <c r="IMZ11" s="74"/>
      <c r="INA11" s="74"/>
      <c r="INB11" s="74"/>
      <c r="INC11" s="74"/>
      <c r="IND11" s="74"/>
      <c r="INE11" s="74"/>
      <c r="INF11" s="74"/>
      <c r="ING11" s="74"/>
      <c r="INH11" s="74"/>
      <c r="INI11" s="74"/>
      <c r="INJ11" s="74"/>
      <c r="INK11" s="74"/>
      <c r="INL11" s="74"/>
      <c r="INM11" s="74"/>
      <c r="INN11" s="74"/>
      <c r="INO11" s="74"/>
      <c r="INP11" s="74"/>
      <c r="INQ11" s="74"/>
      <c r="INR11" s="74"/>
      <c r="INS11" s="74"/>
      <c r="INT11" s="74"/>
      <c r="INU11" s="74"/>
      <c r="INV11" s="74"/>
      <c r="INW11" s="74"/>
      <c r="INX11" s="74"/>
      <c r="INY11" s="74"/>
      <c r="INZ11" s="74"/>
      <c r="IOA11" s="74"/>
      <c r="IOB11" s="74"/>
      <c r="IOC11" s="74"/>
      <c r="IOD11" s="74"/>
      <c r="IOE11" s="74"/>
      <c r="IOF11" s="74"/>
      <c r="IOG11" s="74"/>
      <c r="IOH11" s="74"/>
      <c r="IOI11" s="74"/>
      <c r="IOJ11" s="74"/>
      <c r="IOK11" s="74"/>
      <c r="IOL11" s="74"/>
      <c r="IOM11" s="74"/>
      <c r="ION11" s="74"/>
      <c r="IOO11" s="74"/>
      <c r="IOP11" s="74"/>
      <c r="IOQ11" s="74"/>
      <c r="IOR11" s="74"/>
      <c r="IOS11" s="74"/>
      <c r="IOT11" s="74"/>
      <c r="IOU11" s="74"/>
      <c r="IOV11" s="74"/>
      <c r="IOW11" s="74"/>
      <c r="IOX11" s="74"/>
      <c r="IOY11" s="74"/>
      <c r="IOZ11" s="74"/>
      <c r="IPA11" s="74"/>
      <c r="IPB11" s="74"/>
      <c r="IPC11" s="74"/>
      <c r="IPD11" s="74"/>
      <c r="IPE11" s="74"/>
      <c r="IPF11" s="74"/>
      <c r="IPG11" s="74"/>
      <c r="IPH11" s="74"/>
      <c r="IPI11" s="74"/>
      <c r="IPJ11" s="74"/>
      <c r="IPK11" s="74"/>
      <c r="IPL11" s="74"/>
      <c r="IPM11" s="74"/>
      <c r="IPN11" s="74"/>
      <c r="IPO11" s="74"/>
      <c r="IPP11" s="74"/>
      <c r="IPQ11" s="74"/>
      <c r="IPR11" s="74"/>
      <c r="IPS11" s="74"/>
      <c r="IPT11" s="74"/>
      <c r="IPU11" s="74"/>
      <c r="IPV11" s="74"/>
      <c r="IPW11" s="74"/>
      <c r="IPX11" s="74"/>
      <c r="IPY11" s="74"/>
      <c r="IPZ11" s="74"/>
      <c r="IQA11" s="74"/>
      <c r="IQB11" s="74"/>
      <c r="IQC11" s="74"/>
      <c r="IQD11" s="74"/>
      <c r="IQE11" s="74"/>
      <c r="IQF11" s="74"/>
      <c r="IQG11" s="74"/>
      <c r="IQH11" s="74"/>
      <c r="IQI11" s="74"/>
      <c r="IQJ11" s="74"/>
      <c r="IQK11" s="74"/>
      <c r="IQL11" s="74"/>
      <c r="IQM11" s="74"/>
      <c r="IQN11" s="74"/>
      <c r="IQO11" s="74"/>
      <c r="IQP11" s="74"/>
      <c r="IQQ11" s="74"/>
      <c r="IQR11" s="74"/>
      <c r="IQS11" s="74"/>
      <c r="IQT11" s="74"/>
      <c r="IQU11" s="74"/>
      <c r="IQV11" s="74"/>
      <c r="IQW11" s="74"/>
      <c r="IQX11" s="74"/>
      <c r="IQY11" s="74"/>
      <c r="IQZ11" s="74"/>
      <c r="IRA11" s="74"/>
      <c r="IRB11" s="74"/>
      <c r="IRC11" s="74"/>
      <c r="IRD11" s="74"/>
      <c r="IRE11" s="74"/>
      <c r="IRF11" s="74"/>
      <c r="IRG11" s="74"/>
      <c r="IRH11" s="74"/>
      <c r="IRI11" s="74"/>
      <c r="IRJ11" s="74"/>
      <c r="IRK11" s="74"/>
      <c r="IRL11" s="74"/>
      <c r="IRM11" s="74"/>
      <c r="IRN11" s="74"/>
      <c r="IRO11" s="74"/>
      <c r="IRP11" s="74"/>
      <c r="IRQ11" s="74"/>
      <c r="IRR11" s="74"/>
      <c r="IRS11" s="74"/>
      <c r="IRT11" s="74"/>
      <c r="IRU11" s="74"/>
      <c r="IRV11" s="74"/>
      <c r="IRW11" s="74"/>
      <c r="IRX11" s="74"/>
      <c r="IRY11" s="74"/>
      <c r="IRZ11" s="74"/>
      <c r="ISA11" s="74"/>
      <c r="ISB11" s="74"/>
      <c r="ISC11" s="74"/>
      <c r="ISD11" s="74"/>
      <c r="ISE11" s="74"/>
      <c r="ISF11" s="74"/>
      <c r="ISG11" s="74"/>
      <c r="ISH11" s="74"/>
      <c r="ISI11" s="74"/>
      <c r="ISJ11" s="74"/>
      <c r="ISK11" s="74"/>
      <c r="ISL11" s="74"/>
      <c r="ISM11" s="74"/>
      <c r="ISN11" s="74"/>
      <c r="ISO11" s="74"/>
      <c r="ISP11" s="74"/>
      <c r="ISQ11" s="74"/>
      <c r="ISR11" s="74"/>
      <c r="ISS11" s="74"/>
      <c r="IST11" s="74"/>
      <c r="ISU11" s="74"/>
      <c r="ISV11" s="74"/>
      <c r="ISW11" s="74"/>
      <c r="ISX11" s="74"/>
      <c r="ISY11" s="74"/>
      <c r="ISZ11" s="74"/>
      <c r="ITA11" s="74"/>
      <c r="ITB11" s="74"/>
      <c r="ITC11" s="74"/>
      <c r="ITD11" s="74"/>
      <c r="ITE11" s="74"/>
      <c r="ITF11" s="74"/>
      <c r="ITG11" s="74"/>
      <c r="ITH11" s="74"/>
      <c r="ITI11" s="74"/>
      <c r="ITJ11" s="74"/>
      <c r="ITK11" s="74"/>
      <c r="ITL11" s="74"/>
      <c r="ITM11" s="74"/>
      <c r="ITN11" s="74"/>
      <c r="ITO11" s="74"/>
      <c r="ITP11" s="74"/>
      <c r="ITQ11" s="74"/>
      <c r="ITR11" s="74"/>
      <c r="ITS11" s="74"/>
      <c r="ITT11" s="74"/>
      <c r="ITU11" s="74"/>
      <c r="ITV11" s="74"/>
      <c r="ITW11" s="74"/>
      <c r="ITX11" s="74"/>
      <c r="ITY11" s="74"/>
      <c r="ITZ11" s="74"/>
      <c r="IUA11" s="74"/>
      <c r="IUB11" s="74"/>
      <c r="IUC11" s="74"/>
      <c r="IUD11" s="74"/>
      <c r="IUE11" s="74"/>
      <c r="IUF11" s="74"/>
      <c r="IUG11" s="74"/>
      <c r="IUH11" s="74"/>
      <c r="IUI11" s="74"/>
      <c r="IUJ11" s="74"/>
      <c r="IUK11" s="74"/>
      <c r="IUL11" s="74"/>
      <c r="IUM11" s="74"/>
      <c r="IUN11" s="74"/>
      <c r="IUO11" s="74"/>
      <c r="IUP11" s="74"/>
      <c r="IUQ11" s="74"/>
      <c r="IUR11" s="74"/>
      <c r="IUS11" s="74"/>
      <c r="IUT11" s="74"/>
      <c r="IUU11" s="74"/>
      <c r="IUV11" s="74"/>
      <c r="IUW11" s="74"/>
      <c r="IUX11" s="74"/>
      <c r="IUY11" s="74"/>
      <c r="IUZ11" s="74"/>
      <c r="IVA11" s="74"/>
      <c r="IVB11" s="74"/>
      <c r="IVC11" s="74"/>
      <c r="IVD11" s="74"/>
      <c r="IVE11" s="74"/>
      <c r="IVF11" s="74"/>
      <c r="IVG11" s="74"/>
      <c r="IVH11" s="74"/>
      <c r="IVI11" s="74"/>
      <c r="IVJ11" s="74"/>
      <c r="IVK11" s="74"/>
      <c r="IVL11" s="74"/>
      <c r="IVM11" s="74"/>
      <c r="IVN11" s="74"/>
      <c r="IVO11" s="74"/>
      <c r="IVP11" s="74"/>
      <c r="IVQ11" s="74"/>
      <c r="IVR11" s="74"/>
      <c r="IVS11" s="74"/>
      <c r="IVT11" s="74"/>
      <c r="IVU11" s="74"/>
      <c r="IVV11" s="74"/>
      <c r="IVW11" s="74"/>
      <c r="IVX11" s="74"/>
      <c r="IVY11" s="74"/>
      <c r="IVZ11" s="74"/>
      <c r="IWA11" s="74"/>
      <c r="IWB11" s="74"/>
      <c r="IWC11" s="74"/>
      <c r="IWD11" s="74"/>
      <c r="IWE11" s="74"/>
      <c r="IWF11" s="74"/>
      <c r="IWG11" s="74"/>
      <c r="IWH11" s="74"/>
      <c r="IWI11" s="74"/>
      <c r="IWJ11" s="74"/>
      <c r="IWK11" s="74"/>
      <c r="IWL11" s="74"/>
      <c r="IWM11" s="74"/>
      <c r="IWN11" s="74"/>
      <c r="IWO11" s="74"/>
      <c r="IWP11" s="74"/>
      <c r="IWQ11" s="74"/>
      <c r="IWR11" s="74"/>
      <c r="IWS11" s="74"/>
      <c r="IWT11" s="74"/>
      <c r="IWU11" s="74"/>
      <c r="IWV11" s="74"/>
      <c r="IWW11" s="74"/>
      <c r="IWX11" s="74"/>
      <c r="IWY11" s="74"/>
      <c r="IWZ11" s="74"/>
      <c r="IXA11" s="74"/>
      <c r="IXB11" s="74"/>
      <c r="IXC11" s="74"/>
      <c r="IXD11" s="74"/>
      <c r="IXE11" s="74"/>
      <c r="IXF11" s="74"/>
      <c r="IXG11" s="74"/>
      <c r="IXH11" s="74"/>
      <c r="IXI11" s="74"/>
      <c r="IXJ11" s="74"/>
      <c r="IXK11" s="74"/>
      <c r="IXL11" s="74"/>
      <c r="IXM11" s="74"/>
      <c r="IXN11" s="74"/>
      <c r="IXO11" s="74"/>
      <c r="IXP11" s="74"/>
      <c r="IXQ11" s="74"/>
      <c r="IXR11" s="74"/>
      <c r="IXS11" s="74"/>
      <c r="IXT11" s="74"/>
      <c r="IXU11" s="74"/>
      <c r="IXV11" s="74"/>
      <c r="IXW11" s="74"/>
      <c r="IXX11" s="74"/>
      <c r="IXY11" s="74"/>
      <c r="IXZ11" s="74"/>
      <c r="IYA11" s="74"/>
      <c r="IYB11" s="74"/>
      <c r="IYC11" s="74"/>
      <c r="IYD11" s="74"/>
      <c r="IYE11" s="74"/>
      <c r="IYF11" s="74"/>
      <c r="IYG11" s="74"/>
      <c r="IYH11" s="74"/>
      <c r="IYI11" s="74"/>
      <c r="IYJ11" s="74"/>
      <c r="IYK11" s="74"/>
      <c r="IYL11" s="74"/>
      <c r="IYM11" s="74"/>
      <c r="IYN11" s="74"/>
      <c r="IYO11" s="74"/>
      <c r="IYP11" s="74"/>
      <c r="IYQ11" s="74"/>
      <c r="IYR11" s="74"/>
      <c r="IYS11" s="74"/>
      <c r="IYT11" s="74"/>
      <c r="IYU11" s="74"/>
      <c r="IYV11" s="74"/>
      <c r="IYW11" s="74"/>
      <c r="IYX11" s="74"/>
      <c r="IYY11" s="74"/>
      <c r="IYZ11" s="74"/>
      <c r="IZA11" s="74"/>
      <c r="IZB11" s="74"/>
      <c r="IZC11" s="74"/>
      <c r="IZD11" s="74"/>
      <c r="IZE11" s="74"/>
      <c r="IZF11" s="74"/>
      <c r="IZG11" s="74"/>
      <c r="IZH11" s="74"/>
      <c r="IZI11" s="74"/>
      <c r="IZJ11" s="74"/>
      <c r="IZK11" s="74"/>
      <c r="IZL11" s="74"/>
      <c r="IZM11" s="74"/>
      <c r="IZN11" s="74"/>
      <c r="IZO11" s="74"/>
      <c r="IZP11" s="74"/>
      <c r="IZQ11" s="74"/>
      <c r="IZR11" s="74"/>
      <c r="IZS11" s="74"/>
      <c r="IZT11" s="74"/>
      <c r="IZU11" s="74"/>
      <c r="IZV11" s="74"/>
      <c r="IZW11" s="74"/>
      <c r="IZX11" s="74"/>
      <c r="IZY11" s="74"/>
      <c r="IZZ11" s="74"/>
      <c r="JAA11" s="74"/>
      <c r="JAB11" s="74"/>
      <c r="JAC11" s="74"/>
      <c r="JAD11" s="74"/>
      <c r="JAE11" s="74"/>
      <c r="JAF11" s="74"/>
      <c r="JAG11" s="74"/>
      <c r="JAH11" s="74"/>
      <c r="JAI11" s="74"/>
      <c r="JAJ11" s="74"/>
      <c r="JAK11" s="74"/>
      <c r="JAL11" s="74"/>
      <c r="JAM11" s="74"/>
      <c r="JAN11" s="74"/>
      <c r="JAO11" s="74"/>
      <c r="JAP11" s="74"/>
      <c r="JAQ11" s="74"/>
      <c r="JAR11" s="74"/>
      <c r="JAS11" s="74"/>
      <c r="JAT11" s="74"/>
      <c r="JAU11" s="74"/>
      <c r="JAV11" s="74"/>
      <c r="JAW11" s="74"/>
      <c r="JAX11" s="74"/>
      <c r="JAY11" s="74"/>
      <c r="JAZ11" s="74"/>
      <c r="JBA11" s="74"/>
      <c r="JBB11" s="74"/>
      <c r="JBC11" s="74"/>
      <c r="JBD11" s="74"/>
      <c r="JBE11" s="74"/>
      <c r="JBF11" s="74"/>
      <c r="JBG11" s="74"/>
      <c r="JBH11" s="74"/>
      <c r="JBI11" s="74"/>
      <c r="JBJ11" s="74"/>
      <c r="JBK11" s="74"/>
      <c r="JBL11" s="74"/>
      <c r="JBM11" s="74"/>
      <c r="JBN11" s="74"/>
      <c r="JBO11" s="74"/>
      <c r="JBP11" s="74"/>
      <c r="JBQ11" s="74"/>
      <c r="JBR11" s="74"/>
      <c r="JBS11" s="74"/>
      <c r="JBT11" s="74"/>
      <c r="JBU11" s="74"/>
      <c r="JBV11" s="74"/>
      <c r="JBW11" s="74"/>
      <c r="JBX11" s="74"/>
      <c r="JBY11" s="74"/>
      <c r="JBZ11" s="74"/>
      <c r="JCA11" s="74"/>
      <c r="JCB11" s="74"/>
      <c r="JCC11" s="74"/>
      <c r="JCD11" s="74"/>
      <c r="JCE11" s="74"/>
      <c r="JCF11" s="74"/>
      <c r="JCG11" s="74"/>
      <c r="JCH11" s="74"/>
      <c r="JCI11" s="74"/>
      <c r="JCJ11" s="74"/>
      <c r="JCK11" s="74"/>
      <c r="JCL11" s="74"/>
      <c r="JCM11" s="74"/>
      <c r="JCN11" s="74"/>
      <c r="JCO11" s="74"/>
      <c r="JCP11" s="74"/>
      <c r="JCQ11" s="74"/>
      <c r="JCR11" s="74"/>
      <c r="JCS11" s="74"/>
      <c r="JCT11" s="74"/>
      <c r="JCU11" s="74"/>
      <c r="JCV11" s="74"/>
      <c r="JCW11" s="74"/>
      <c r="JCX11" s="74"/>
      <c r="JCY11" s="74"/>
      <c r="JCZ11" s="74"/>
      <c r="JDA11" s="74"/>
      <c r="JDB11" s="74"/>
      <c r="JDC11" s="74"/>
      <c r="JDD11" s="74"/>
      <c r="JDE11" s="74"/>
      <c r="JDF11" s="74"/>
      <c r="JDG11" s="74"/>
      <c r="JDH11" s="74"/>
      <c r="JDI11" s="74"/>
      <c r="JDJ11" s="74"/>
      <c r="JDK11" s="74"/>
      <c r="JDL11" s="74"/>
      <c r="JDM11" s="74"/>
      <c r="JDN11" s="74"/>
      <c r="JDO11" s="74"/>
      <c r="JDP11" s="74"/>
      <c r="JDQ11" s="74"/>
      <c r="JDR11" s="74"/>
      <c r="JDS11" s="74"/>
      <c r="JDT11" s="74"/>
      <c r="JDU11" s="74"/>
      <c r="JDV11" s="74"/>
      <c r="JDW11" s="74"/>
      <c r="JDX11" s="74"/>
      <c r="JDY11" s="74"/>
      <c r="JDZ11" s="74"/>
      <c r="JEA11" s="74"/>
      <c r="JEB11" s="74"/>
      <c r="JEC11" s="74"/>
      <c r="JED11" s="74"/>
      <c r="JEE11" s="74"/>
      <c r="JEF11" s="74"/>
      <c r="JEG11" s="74"/>
      <c r="JEH11" s="74"/>
      <c r="JEI11" s="74"/>
      <c r="JEJ11" s="74"/>
      <c r="JEK11" s="74"/>
      <c r="JEL11" s="74"/>
      <c r="JEM11" s="74"/>
      <c r="JEN11" s="74"/>
      <c r="JEO11" s="74"/>
      <c r="JEP11" s="74"/>
      <c r="JEQ11" s="74"/>
      <c r="JER11" s="74"/>
      <c r="JES11" s="74"/>
      <c r="JET11" s="74"/>
      <c r="JEU11" s="74"/>
      <c r="JEV11" s="74"/>
      <c r="JEW11" s="74"/>
      <c r="JEX11" s="74"/>
      <c r="JEY11" s="74"/>
      <c r="JEZ11" s="74"/>
      <c r="JFA11" s="74"/>
      <c r="JFB11" s="74"/>
      <c r="JFC11" s="74"/>
      <c r="JFD11" s="74"/>
      <c r="JFE11" s="74"/>
      <c r="JFF11" s="74"/>
      <c r="JFG11" s="74"/>
      <c r="JFH11" s="74"/>
      <c r="JFI11" s="74"/>
      <c r="JFJ11" s="74"/>
      <c r="JFK11" s="74"/>
      <c r="JFL11" s="74"/>
      <c r="JFM11" s="74"/>
      <c r="JFN11" s="74"/>
      <c r="JFO11" s="74"/>
      <c r="JFP11" s="74"/>
      <c r="JFQ11" s="74"/>
      <c r="JFR11" s="74"/>
      <c r="JFS11" s="74"/>
      <c r="JFT11" s="74"/>
      <c r="JFU11" s="74"/>
      <c r="JFV11" s="74"/>
      <c r="JFW11" s="74"/>
      <c r="JFX11" s="74"/>
      <c r="JFY11" s="74"/>
      <c r="JFZ11" s="74"/>
      <c r="JGA11" s="74"/>
      <c r="JGB11" s="74"/>
      <c r="JGC11" s="74"/>
      <c r="JGD11" s="74"/>
      <c r="JGE11" s="74"/>
      <c r="JGF11" s="74"/>
      <c r="JGG11" s="74"/>
      <c r="JGH11" s="74"/>
      <c r="JGI11" s="74"/>
      <c r="JGJ11" s="74"/>
      <c r="JGK11" s="74"/>
      <c r="JGL11" s="74"/>
      <c r="JGM11" s="74"/>
      <c r="JGN11" s="74"/>
      <c r="JGO11" s="74"/>
      <c r="JGP11" s="74"/>
      <c r="JGQ11" s="74"/>
      <c r="JGR11" s="74"/>
      <c r="JGS11" s="74"/>
      <c r="JGT11" s="74"/>
      <c r="JGU11" s="74"/>
      <c r="JGV11" s="74"/>
      <c r="JGW11" s="74"/>
      <c r="JGX11" s="74"/>
      <c r="JGY11" s="74"/>
      <c r="JGZ11" s="74"/>
      <c r="JHA11" s="74"/>
      <c r="JHB11" s="74"/>
      <c r="JHC11" s="74"/>
      <c r="JHD11" s="74"/>
      <c r="JHE11" s="74"/>
      <c r="JHF11" s="74"/>
      <c r="JHG11" s="74"/>
      <c r="JHH11" s="74"/>
      <c r="JHI11" s="74"/>
      <c r="JHJ11" s="74"/>
      <c r="JHK11" s="74"/>
      <c r="JHL11" s="74"/>
      <c r="JHM11" s="74"/>
      <c r="JHN11" s="74"/>
      <c r="JHO11" s="74"/>
      <c r="JHP11" s="74"/>
      <c r="JHQ11" s="74"/>
      <c r="JHR11" s="74"/>
      <c r="JHS11" s="74"/>
      <c r="JHT11" s="74"/>
      <c r="JHU11" s="74"/>
      <c r="JHV11" s="74"/>
      <c r="JHW11" s="74"/>
      <c r="JHX11" s="74"/>
      <c r="JHY11" s="74"/>
      <c r="JHZ11" s="74"/>
      <c r="JIA11" s="74"/>
      <c r="JIB11" s="74"/>
      <c r="JIC11" s="74"/>
      <c r="JID11" s="74"/>
      <c r="JIE11" s="74"/>
      <c r="JIF11" s="74"/>
      <c r="JIG11" s="74"/>
      <c r="JIH11" s="74"/>
      <c r="JII11" s="74"/>
      <c r="JIJ11" s="74"/>
      <c r="JIK11" s="74"/>
      <c r="JIL11" s="74"/>
      <c r="JIM11" s="74"/>
      <c r="JIN11" s="74"/>
      <c r="JIO11" s="74"/>
      <c r="JIP11" s="74"/>
      <c r="JIQ11" s="74"/>
      <c r="JIR11" s="74"/>
      <c r="JIS11" s="74"/>
      <c r="JIT11" s="74"/>
      <c r="JIU11" s="74"/>
      <c r="JIV11" s="74"/>
      <c r="JIW11" s="74"/>
      <c r="JIX11" s="74"/>
      <c r="JIY11" s="74"/>
      <c r="JIZ11" s="74"/>
      <c r="JJA11" s="74"/>
      <c r="JJB11" s="74"/>
      <c r="JJC11" s="74"/>
      <c r="JJD11" s="74"/>
      <c r="JJE11" s="74"/>
      <c r="JJF11" s="74"/>
      <c r="JJG11" s="74"/>
      <c r="JJH11" s="74"/>
      <c r="JJI11" s="74"/>
      <c r="JJJ11" s="74"/>
      <c r="JJK11" s="74"/>
      <c r="JJL11" s="74"/>
      <c r="JJM11" s="74"/>
      <c r="JJN11" s="74"/>
      <c r="JJO11" s="74"/>
      <c r="JJP11" s="74"/>
      <c r="JJQ11" s="74"/>
      <c r="JJR11" s="74"/>
      <c r="JJS11" s="74"/>
      <c r="JJT11" s="74"/>
      <c r="JJU11" s="74"/>
      <c r="JJV11" s="74"/>
      <c r="JJW11" s="74"/>
      <c r="JJX11" s="74"/>
      <c r="JJY11" s="74"/>
      <c r="JJZ11" s="74"/>
      <c r="JKA11" s="74"/>
      <c r="JKB11" s="74"/>
      <c r="JKC11" s="74"/>
      <c r="JKD11" s="74"/>
      <c r="JKE11" s="74"/>
      <c r="JKF11" s="74"/>
      <c r="JKG11" s="74"/>
      <c r="JKH11" s="74"/>
      <c r="JKI11" s="74"/>
      <c r="JKJ11" s="74"/>
      <c r="JKK11" s="74"/>
      <c r="JKL11" s="74"/>
      <c r="JKM11" s="74"/>
      <c r="JKN11" s="74"/>
      <c r="JKO11" s="74"/>
      <c r="JKP11" s="74"/>
      <c r="JKQ11" s="74"/>
      <c r="JKR11" s="74"/>
      <c r="JKS11" s="74"/>
      <c r="JKT11" s="74"/>
      <c r="JKU11" s="74"/>
      <c r="JKV11" s="74"/>
      <c r="JKW11" s="74"/>
      <c r="JKX11" s="74"/>
      <c r="JKY11" s="74"/>
      <c r="JKZ11" s="74"/>
      <c r="JLA11" s="74"/>
      <c r="JLB11" s="74"/>
      <c r="JLC11" s="74"/>
      <c r="JLD11" s="74"/>
      <c r="JLE11" s="74"/>
      <c r="JLF11" s="74"/>
      <c r="JLG11" s="74"/>
      <c r="JLH11" s="74"/>
      <c r="JLI11" s="74"/>
      <c r="JLJ11" s="74"/>
      <c r="JLK11" s="74"/>
      <c r="JLL11" s="74"/>
      <c r="JLM11" s="74"/>
      <c r="JLN11" s="74"/>
      <c r="JLO11" s="74"/>
      <c r="JLP11" s="74"/>
      <c r="JLQ11" s="74"/>
      <c r="JLR11" s="74"/>
      <c r="JLS11" s="74"/>
      <c r="JLT11" s="74"/>
      <c r="JLU11" s="74"/>
      <c r="JLV11" s="74"/>
      <c r="JLW11" s="74"/>
      <c r="JLX11" s="74"/>
      <c r="JLY11" s="74"/>
      <c r="JLZ11" s="74"/>
      <c r="JMA11" s="74"/>
      <c r="JMB11" s="74"/>
      <c r="JMC11" s="74"/>
      <c r="JMD11" s="74"/>
      <c r="JME11" s="74"/>
      <c r="JMF11" s="74"/>
      <c r="JMG11" s="74"/>
      <c r="JMH11" s="74"/>
      <c r="JMI11" s="74"/>
      <c r="JMJ11" s="74"/>
      <c r="JMK11" s="74"/>
      <c r="JML11" s="74"/>
      <c r="JMM11" s="74"/>
      <c r="JMN11" s="74"/>
      <c r="JMO11" s="74"/>
      <c r="JMP11" s="74"/>
      <c r="JMQ11" s="74"/>
      <c r="JMR11" s="74"/>
      <c r="JMS11" s="74"/>
      <c r="JMT11" s="74"/>
      <c r="JMU11" s="74"/>
      <c r="JMV11" s="74"/>
      <c r="JMW11" s="74"/>
      <c r="JMX11" s="74"/>
      <c r="JMY11" s="74"/>
      <c r="JMZ11" s="74"/>
      <c r="JNA11" s="74"/>
      <c r="JNB11" s="74"/>
      <c r="JNC11" s="74"/>
      <c r="JND11" s="74"/>
      <c r="JNE11" s="74"/>
      <c r="JNF11" s="74"/>
      <c r="JNG11" s="74"/>
      <c r="JNH11" s="74"/>
      <c r="JNI11" s="74"/>
      <c r="JNJ11" s="74"/>
      <c r="JNK11" s="74"/>
      <c r="JNL11" s="74"/>
      <c r="JNM11" s="74"/>
      <c r="JNN11" s="74"/>
      <c r="JNO11" s="74"/>
      <c r="JNP11" s="74"/>
      <c r="JNQ11" s="74"/>
      <c r="JNR11" s="74"/>
      <c r="JNS11" s="74"/>
      <c r="JNT11" s="74"/>
      <c r="JNU11" s="74"/>
      <c r="JNV11" s="74"/>
      <c r="JNW11" s="74"/>
      <c r="JNX11" s="74"/>
      <c r="JNY11" s="74"/>
      <c r="JNZ11" s="74"/>
      <c r="JOA11" s="74"/>
      <c r="JOB11" s="74"/>
      <c r="JOC11" s="74"/>
      <c r="JOD11" s="74"/>
      <c r="JOE11" s="74"/>
      <c r="JOF11" s="74"/>
      <c r="JOG11" s="74"/>
      <c r="JOH11" s="74"/>
      <c r="JOI11" s="74"/>
      <c r="JOJ11" s="74"/>
      <c r="JOK11" s="74"/>
      <c r="JOL11" s="74"/>
      <c r="JOM11" s="74"/>
      <c r="JON11" s="74"/>
      <c r="JOO11" s="74"/>
      <c r="JOP11" s="74"/>
      <c r="JOQ11" s="74"/>
      <c r="JOR11" s="74"/>
      <c r="JOS11" s="74"/>
      <c r="JOT11" s="74"/>
      <c r="JOU11" s="74"/>
      <c r="JOV11" s="74"/>
      <c r="JOW11" s="74"/>
      <c r="JOX11" s="74"/>
      <c r="JOY11" s="74"/>
      <c r="JOZ11" s="74"/>
      <c r="JPA11" s="74"/>
      <c r="JPB11" s="74"/>
      <c r="JPC11" s="74"/>
      <c r="JPD11" s="74"/>
      <c r="JPE11" s="74"/>
      <c r="JPF11" s="74"/>
      <c r="JPG11" s="74"/>
      <c r="JPH11" s="74"/>
      <c r="JPI11" s="74"/>
      <c r="JPJ11" s="74"/>
      <c r="JPK11" s="74"/>
      <c r="JPL11" s="74"/>
      <c r="JPM11" s="74"/>
      <c r="JPN11" s="74"/>
      <c r="JPO11" s="74"/>
      <c r="JPP11" s="74"/>
      <c r="JPQ11" s="74"/>
      <c r="JPR11" s="74"/>
      <c r="JPS11" s="74"/>
      <c r="JPT11" s="74"/>
      <c r="JPU11" s="74"/>
      <c r="JPV11" s="74"/>
      <c r="JPW11" s="74"/>
      <c r="JPX11" s="74"/>
      <c r="JPY11" s="74"/>
      <c r="JPZ11" s="74"/>
      <c r="JQA11" s="74"/>
      <c r="JQB11" s="74"/>
      <c r="JQC11" s="74"/>
      <c r="JQD11" s="74"/>
      <c r="JQE11" s="74"/>
      <c r="JQF11" s="74"/>
      <c r="JQG11" s="74"/>
      <c r="JQH11" s="74"/>
      <c r="JQI11" s="74"/>
      <c r="JQJ11" s="74"/>
      <c r="JQK11" s="74"/>
      <c r="JQL11" s="74"/>
      <c r="JQM11" s="74"/>
      <c r="JQN11" s="74"/>
      <c r="JQO11" s="74"/>
      <c r="JQP11" s="74"/>
      <c r="JQQ11" s="74"/>
      <c r="JQR11" s="74"/>
      <c r="JQS11" s="74"/>
      <c r="JQT11" s="74"/>
      <c r="JQU11" s="74"/>
      <c r="JQV11" s="74"/>
      <c r="JQW11" s="74"/>
      <c r="JQX11" s="74"/>
      <c r="JQY11" s="74"/>
      <c r="JQZ11" s="74"/>
      <c r="JRA11" s="74"/>
      <c r="JRB11" s="74"/>
      <c r="JRC11" s="74"/>
      <c r="JRD11" s="74"/>
      <c r="JRE11" s="74"/>
      <c r="JRF11" s="74"/>
      <c r="JRG11" s="74"/>
      <c r="JRH11" s="74"/>
      <c r="JRI11" s="74"/>
      <c r="JRJ11" s="74"/>
      <c r="JRK11" s="74"/>
      <c r="JRL11" s="74"/>
      <c r="JRM11" s="74"/>
      <c r="JRN11" s="74"/>
      <c r="JRO11" s="74"/>
      <c r="JRP11" s="74"/>
      <c r="JRQ11" s="74"/>
      <c r="JRR11" s="74"/>
      <c r="JRS11" s="74"/>
      <c r="JRT11" s="74"/>
      <c r="JRU11" s="74"/>
      <c r="JRV11" s="74"/>
      <c r="JRW11" s="74"/>
      <c r="JRX11" s="74"/>
      <c r="JRY11" s="74"/>
      <c r="JRZ11" s="74"/>
      <c r="JSA11" s="74"/>
      <c r="JSB11" s="74"/>
      <c r="JSC11" s="74"/>
      <c r="JSD11" s="74"/>
      <c r="JSE11" s="74"/>
      <c r="JSF11" s="74"/>
      <c r="JSG11" s="74"/>
      <c r="JSH11" s="74"/>
      <c r="JSI11" s="74"/>
      <c r="JSJ11" s="74"/>
      <c r="JSK11" s="74"/>
      <c r="JSL11" s="74"/>
      <c r="JSM11" s="74"/>
      <c r="JSN11" s="74"/>
      <c r="JSO11" s="74"/>
      <c r="JSP11" s="74"/>
      <c r="JSQ11" s="74"/>
      <c r="JSR11" s="74"/>
      <c r="JSS11" s="74"/>
      <c r="JST11" s="74"/>
      <c r="JSU11" s="74"/>
      <c r="JSV11" s="74"/>
      <c r="JSW11" s="74"/>
      <c r="JSX11" s="74"/>
      <c r="JSY11" s="74"/>
      <c r="JSZ11" s="74"/>
      <c r="JTA11" s="74"/>
      <c r="JTB11" s="74"/>
      <c r="JTC11" s="74"/>
      <c r="JTD11" s="74"/>
      <c r="JTE11" s="74"/>
      <c r="JTF11" s="74"/>
      <c r="JTG11" s="74"/>
      <c r="JTH11" s="74"/>
      <c r="JTI11" s="74"/>
      <c r="JTJ11" s="74"/>
      <c r="JTK11" s="74"/>
      <c r="JTL11" s="74"/>
      <c r="JTM11" s="74"/>
      <c r="JTN11" s="74"/>
      <c r="JTO11" s="74"/>
      <c r="JTP11" s="74"/>
      <c r="JTQ11" s="74"/>
      <c r="JTR11" s="74"/>
      <c r="JTS11" s="74"/>
      <c r="JTT11" s="74"/>
      <c r="JTU11" s="74"/>
      <c r="JTV11" s="74"/>
      <c r="JTW11" s="74"/>
      <c r="JTX11" s="74"/>
      <c r="JTY11" s="74"/>
      <c r="JTZ11" s="74"/>
      <c r="JUA11" s="74"/>
      <c r="JUB11" s="74"/>
      <c r="JUC11" s="74"/>
      <c r="JUD11" s="74"/>
      <c r="JUE11" s="74"/>
      <c r="JUF11" s="74"/>
      <c r="JUG11" s="74"/>
      <c r="JUH11" s="74"/>
      <c r="JUI11" s="74"/>
      <c r="JUJ11" s="74"/>
      <c r="JUK11" s="74"/>
      <c r="JUL11" s="74"/>
      <c r="JUM11" s="74"/>
      <c r="JUN11" s="74"/>
      <c r="JUO11" s="74"/>
      <c r="JUP11" s="74"/>
      <c r="JUQ11" s="74"/>
      <c r="JUR11" s="74"/>
      <c r="JUS11" s="74"/>
      <c r="JUT11" s="74"/>
      <c r="JUU11" s="74"/>
      <c r="JUV11" s="74"/>
      <c r="JUW11" s="74"/>
      <c r="JUX11" s="74"/>
      <c r="JUY11" s="74"/>
      <c r="JUZ11" s="74"/>
      <c r="JVA11" s="74"/>
      <c r="JVB11" s="74"/>
      <c r="JVC11" s="74"/>
      <c r="JVD11" s="74"/>
      <c r="JVE11" s="74"/>
      <c r="JVF11" s="74"/>
      <c r="JVG11" s="74"/>
      <c r="JVH11" s="74"/>
      <c r="JVI11" s="74"/>
      <c r="JVJ11" s="74"/>
      <c r="JVK11" s="74"/>
      <c r="JVL11" s="74"/>
      <c r="JVM11" s="74"/>
      <c r="JVN11" s="74"/>
      <c r="JVO11" s="74"/>
      <c r="JVP11" s="74"/>
      <c r="JVQ11" s="74"/>
      <c r="JVR11" s="74"/>
      <c r="JVS11" s="74"/>
      <c r="JVT11" s="74"/>
      <c r="JVU11" s="74"/>
      <c r="JVV11" s="74"/>
      <c r="JVW11" s="74"/>
      <c r="JVX11" s="74"/>
      <c r="JVY11" s="74"/>
      <c r="JVZ11" s="74"/>
      <c r="JWA11" s="74"/>
      <c r="JWB11" s="74"/>
      <c r="JWC11" s="74"/>
      <c r="JWD11" s="74"/>
      <c r="JWE11" s="74"/>
      <c r="JWF11" s="74"/>
      <c r="JWG11" s="74"/>
      <c r="JWH11" s="74"/>
      <c r="JWI11" s="74"/>
      <c r="JWJ11" s="74"/>
      <c r="JWK11" s="74"/>
      <c r="JWL11" s="74"/>
      <c r="JWM11" s="74"/>
      <c r="JWN11" s="74"/>
      <c r="JWO11" s="74"/>
      <c r="JWP11" s="74"/>
      <c r="JWQ11" s="74"/>
      <c r="JWR11" s="74"/>
      <c r="JWS11" s="74"/>
      <c r="JWT11" s="74"/>
      <c r="JWU11" s="74"/>
      <c r="JWV11" s="74"/>
      <c r="JWW11" s="74"/>
      <c r="JWX11" s="74"/>
      <c r="JWY11" s="74"/>
      <c r="JWZ11" s="74"/>
      <c r="JXA11" s="74"/>
      <c r="JXB11" s="74"/>
      <c r="JXC11" s="74"/>
      <c r="JXD11" s="74"/>
      <c r="JXE11" s="74"/>
      <c r="JXF11" s="74"/>
      <c r="JXG11" s="74"/>
      <c r="JXH11" s="74"/>
      <c r="JXI11" s="74"/>
      <c r="JXJ11" s="74"/>
      <c r="JXK11" s="74"/>
      <c r="JXL11" s="74"/>
      <c r="JXM11" s="74"/>
      <c r="JXN11" s="74"/>
      <c r="JXO11" s="74"/>
      <c r="JXP11" s="74"/>
      <c r="JXQ11" s="74"/>
      <c r="JXR11" s="74"/>
      <c r="JXS11" s="74"/>
      <c r="JXT11" s="74"/>
      <c r="JXU11" s="74"/>
      <c r="JXV11" s="74"/>
      <c r="JXW11" s="74"/>
      <c r="JXX11" s="74"/>
      <c r="JXY11" s="74"/>
      <c r="JXZ11" s="74"/>
      <c r="JYA11" s="74"/>
      <c r="JYB11" s="74"/>
      <c r="JYC11" s="74"/>
      <c r="JYD11" s="74"/>
      <c r="JYE11" s="74"/>
      <c r="JYF11" s="74"/>
      <c r="JYG11" s="74"/>
      <c r="JYH11" s="74"/>
      <c r="JYI11" s="74"/>
      <c r="JYJ11" s="74"/>
      <c r="JYK11" s="74"/>
      <c r="JYL11" s="74"/>
      <c r="JYM11" s="74"/>
      <c r="JYN11" s="74"/>
      <c r="JYO11" s="74"/>
      <c r="JYP11" s="74"/>
      <c r="JYQ11" s="74"/>
      <c r="JYR11" s="74"/>
      <c r="JYS11" s="74"/>
      <c r="JYT11" s="74"/>
      <c r="JYU11" s="74"/>
      <c r="JYV11" s="74"/>
      <c r="JYW11" s="74"/>
      <c r="JYX11" s="74"/>
      <c r="JYY11" s="74"/>
      <c r="JYZ11" s="74"/>
      <c r="JZA11" s="74"/>
      <c r="JZB11" s="74"/>
      <c r="JZC11" s="74"/>
      <c r="JZD11" s="74"/>
      <c r="JZE11" s="74"/>
      <c r="JZF11" s="74"/>
      <c r="JZG11" s="74"/>
      <c r="JZH11" s="74"/>
      <c r="JZI11" s="74"/>
      <c r="JZJ11" s="74"/>
      <c r="JZK11" s="74"/>
      <c r="JZL11" s="74"/>
      <c r="JZM11" s="74"/>
      <c r="JZN11" s="74"/>
      <c r="JZO11" s="74"/>
      <c r="JZP11" s="74"/>
      <c r="JZQ11" s="74"/>
      <c r="JZR11" s="74"/>
      <c r="JZS11" s="74"/>
      <c r="JZT11" s="74"/>
      <c r="JZU11" s="74"/>
      <c r="JZV11" s="74"/>
      <c r="JZW11" s="74"/>
      <c r="JZX11" s="74"/>
      <c r="JZY11" s="74"/>
      <c r="JZZ11" s="74"/>
      <c r="KAA11" s="74"/>
      <c r="KAB11" s="74"/>
      <c r="KAC11" s="74"/>
      <c r="KAD11" s="74"/>
      <c r="KAE11" s="74"/>
      <c r="KAF11" s="74"/>
      <c r="KAG11" s="74"/>
      <c r="KAH11" s="74"/>
      <c r="KAI11" s="74"/>
      <c r="KAJ11" s="74"/>
      <c r="KAK11" s="74"/>
      <c r="KAL11" s="74"/>
      <c r="KAM11" s="74"/>
      <c r="KAN11" s="74"/>
      <c r="KAO11" s="74"/>
      <c r="KAP11" s="74"/>
      <c r="KAQ11" s="74"/>
      <c r="KAR11" s="74"/>
      <c r="KAS11" s="74"/>
      <c r="KAT11" s="74"/>
      <c r="KAU11" s="74"/>
      <c r="KAV11" s="74"/>
      <c r="KAW11" s="74"/>
      <c r="KAX11" s="74"/>
      <c r="KAY11" s="74"/>
      <c r="KAZ11" s="74"/>
      <c r="KBA11" s="74"/>
      <c r="KBB11" s="74"/>
      <c r="KBC11" s="74"/>
      <c r="KBD11" s="74"/>
      <c r="KBE11" s="74"/>
      <c r="KBF11" s="74"/>
      <c r="KBG11" s="74"/>
      <c r="KBH11" s="74"/>
      <c r="KBI11" s="74"/>
      <c r="KBJ11" s="74"/>
      <c r="KBK11" s="74"/>
      <c r="KBL11" s="74"/>
      <c r="KBM11" s="74"/>
      <c r="KBN11" s="74"/>
      <c r="KBO11" s="74"/>
      <c r="KBP11" s="74"/>
      <c r="KBQ11" s="74"/>
      <c r="KBR11" s="74"/>
      <c r="KBS11" s="74"/>
      <c r="KBT11" s="74"/>
      <c r="KBU11" s="74"/>
      <c r="KBV11" s="74"/>
      <c r="KBW11" s="74"/>
      <c r="KBX11" s="74"/>
      <c r="KBY11" s="74"/>
      <c r="KBZ11" s="74"/>
      <c r="KCA11" s="74"/>
      <c r="KCB11" s="74"/>
      <c r="KCC11" s="74"/>
      <c r="KCD11" s="74"/>
      <c r="KCE11" s="74"/>
      <c r="KCF11" s="74"/>
      <c r="KCG11" s="74"/>
      <c r="KCH11" s="74"/>
      <c r="KCI11" s="74"/>
      <c r="KCJ11" s="74"/>
      <c r="KCK11" s="74"/>
      <c r="KCL11" s="74"/>
      <c r="KCM11" s="74"/>
      <c r="KCN11" s="74"/>
      <c r="KCO11" s="74"/>
      <c r="KCP11" s="74"/>
      <c r="KCQ11" s="74"/>
      <c r="KCR11" s="74"/>
      <c r="KCS11" s="74"/>
      <c r="KCT11" s="74"/>
      <c r="KCU11" s="74"/>
      <c r="KCV11" s="74"/>
      <c r="KCW11" s="74"/>
      <c r="KCX11" s="74"/>
      <c r="KCY11" s="74"/>
      <c r="KCZ11" s="74"/>
      <c r="KDA11" s="74"/>
      <c r="KDB11" s="74"/>
      <c r="KDC11" s="74"/>
      <c r="KDD11" s="74"/>
      <c r="KDE11" s="74"/>
      <c r="KDF11" s="74"/>
      <c r="KDG11" s="74"/>
      <c r="KDH11" s="74"/>
      <c r="KDI11" s="74"/>
      <c r="KDJ11" s="74"/>
      <c r="KDK11" s="74"/>
      <c r="KDL11" s="74"/>
      <c r="KDM11" s="74"/>
      <c r="KDN11" s="74"/>
      <c r="KDO11" s="74"/>
      <c r="KDP11" s="74"/>
      <c r="KDQ11" s="74"/>
      <c r="KDR11" s="74"/>
      <c r="KDS11" s="74"/>
      <c r="KDT11" s="74"/>
      <c r="KDU11" s="74"/>
      <c r="KDV11" s="74"/>
      <c r="KDW11" s="74"/>
      <c r="KDX11" s="74"/>
      <c r="KDY11" s="74"/>
      <c r="KDZ11" s="74"/>
      <c r="KEA11" s="74"/>
      <c r="KEB11" s="74"/>
      <c r="KEC11" s="74"/>
      <c r="KED11" s="74"/>
      <c r="KEE11" s="74"/>
      <c r="KEF11" s="74"/>
      <c r="KEG11" s="74"/>
      <c r="KEH11" s="74"/>
      <c r="KEI11" s="74"/>
      <c r="KEJ11" s="74"/>
      <c r="KEK11" s="74"/>
      <c r="KEL11" s="74"/>
      <c r="KEM11" s="74"/>
      <c r="KEN11" s="74"/>
      <c r="KEO11" s="74"/>
      <c r="KEP11" s="74"/>
      <c r="KEQ11" s="74"/>
      <c r="KER11" s="74"/>
      <c r="KES11" s="74"/>
      <c r="KET11" s="74"/>
      <c r="KEU11" s="74"/>
      <c r="KEV11" s="74"/>
      <c r="KEW11" s="74"/>
      <c r="KEX11" s="74"/>
      <c r="KEY11" s="74"/>
      <c r="KEZ11" s="74"/>
      <c r="KFA11" s="74"/>
      <c r="KFB11" s="74"/>
      <c r="KFC11" s="74"/>
      <c r="KFD11" s="74"/>
      <c r="KFE11" s="74"/>
      <c r="KFF11" s="74"/>
      <c r="KFG11" s="74"/>
      <c r="KFH11" s="74"/>
      <c r="KFI11" s="74"/>
      <c r="KFJ11" s="74"/>
      <c r="KFK11" s="74"/>
      <c r="KFL11" s="74"/>
      <c r="KFM11" s="74"/>
      <c r="KFN11" s="74"/>
      <c r="KFO11" s="74"/>
      <c r="KFP11" s="74"/>
      <c r="KFQ11" s="74"/>
      <c r="KFR11" s="74"/>
      <c r="KFS11" s="74"/>
      <c r="KFT11" s="74"/>
      <c r="KFU11" s="74"/>
      <c r="KFV11" s="74"/>
      <c r="KFW11" s="74"/>
      <c r="KFX11" s="74"/>
      <c r="KFY11" s="74"/>
      <c r="KFZ11" s="74"/>
      <c r="KGA11" s="74"/>
      <c r="KGB11" s="74"/>
      <c r="KGC11" s="74"/>
      <c r="KGD11" s="74"/>
      <c r="KGE11" s="74"/>
      <c r="KGF11" s="74"/>
      <c r="KGG11" s="74"/>
      <c r="KGH11" s="74"/>
      <c r="KGI11" s="74"/>
      <c r="KGJ11" s="74"/>
      <c r="KGK11" s="74"/>
      <c r="KGL11" s="74"/>
      <c r="KGM11" s="74"/>
      <c r="KGN11" s="74"/>
      <c r="KGO11" s="74"/>
      <c r="KGP11" s="74"/>
      <c r="KGQ11" s="74"/>
      <c r="KGR11" s="74"/>
      <c r="KGS11" s="74"/>
      <c r="KGT11" s="74"/>
      <c r="KGU11" s="74"/>
      <c r="KGV11" s="74"/>
      <c r="KGW11" s="74"/>
      <c r="KGX11" s="74"/>
      <c r="KGY11" s="74"/>
      <c r="KGZ11" s="74"/>
      <c r="KHA11" s="74"/>
      <c r="KHB11" s="74"/>
      <c r="KHC11" s="74"/>
      <c r="KHD11" s="74"/>
      <c r="KHE11" s="74"/>
      <c r="KHF11" s="74"/>
      <c r="KHG11" s="74"/>
      <c r="KHH11" s="74"/>
      <c r="KHI11" s="74"/>
      <c r="KHJ11" s="74"/>
      <c r="KHK11" s="74"/>
      <c r="KHL11" s="74"/>
      <c r="KHM11" s="74"/>
      <c r="KHN11" s="74"/>
      <c r="KHO11" s="74"/>
      <c r="KHP11" s="74"/>
      <c r="KHQ11" s="74"/>
      <c r="KHR11" s="74"/>
      <c r="KHS11" s="74"/>
      <c r="KHT11" s="74"/>
      <c r="KHU11" s="74"/>
      <c r="KHV11" s="74"/>
      <c r="KHW11" s="74"/>
      <c r="KHX11" s="74"/>
      <c r="KHY11" s="74"/>
      <c r="KHZ11" s="74"/>
      <c r="KIA11" s="74"/>
      <c r="KIB11" s="74"/>
      <c r="KIC11" s="74"/>
      <c r="KID11" s="74"/>
      <c r="KIE11" s="74"/>
      <c r="KIF11" s="74"/>
      <c r="KIG11" s="74"/>
      <c r="KIH11" s="74"/>
      <c r="KII11" s="74"/>
      <c r="KIJ11" s="74"/>
      <c r="KIK11" s="74"/>
      <c r="KIL11" s="74"/>
      <c r="KIM11" s="74"/>
      <c r="KIN11" s="74"/>
      <c r="KIO11" s="74"/>
      <c r="KIP11" s="74"/>
      <c r="KIQ11" s="74"/>
      <c r="KIR11" s="74"/>
      <c r="KIS11" s="74"/>
      <c r="KIT11" s="74"/>
      <c r="KIU11" s="74"/>
      <c r="KIV11" s="74"/>
      <c r="KIW11" s="74"/>
      <c r="KIX11" s="74"/>
      <c r="KIY11" s="74"/>
      <c r="KIZ11" s="74"/>
      <c r="KJA11" s="74"/>
      <c r="KJB11" s="74"/>
      <c r="KJC11" s="74"/>
      <c r="KJD11" s="74"/>
      <c r="KJE11" s="74"/>
      <c r="KJF11" s="74"/>
      <c r="KJG11" s="74"/>
      <c r="KJH11" s="74"/>
      <c r="KJI11" s="74"/>
      <c r="KJJ11" s="74"/>
      <c r="KJK11" s="74"/>
      <c r="KJL11" s="74"/>
      <c r="KJM11" s="74"/>
      <c r="KJN11" s="74"/>
      <c r="KJO11" s="74"/>
      <c r="KJP11" s="74"/>
      <c r="KJQ11" s="74"/>
      <c r="KJR11" s="74"/>
      <c r="KJS11" s="74"/>
      <c r="KJT11" s="74"/>
      <c r="KJU11" s="74"/>
      <c r="KJV11" s="74"/>
      <c r="KJW11" s="74"/>
      <c r="KJX11" s="74"/>
      <c r="KJY11" s="74"/>
      <c r="KJZ11" s="74"/>
      <c r="KKA11" s="74"/>
      <c r="KKB11" s="74"/>
      <c r="KKC11" s="74"/>
      <c r="KKD11" s="74"/>
      <c r="KKE11" s="74"/>
      <c r="KKF11" s="74"/>
      <c r="KKG11" s="74"/>
      <c r="KKH11" s="74"/>
      <c r="KKI11" s="74"/>
      <c r="KKJ11" s="74"/>
      <c r="KKK11" s="74"/>
      <c r="KKL11" s="74"/>
      <c r="KKM11" s="74"/>
      <c r="KKN11" s="74"/>
      <c r="KKO11" s="74"/>
      <c r="KKP11" s="74"/>
      <c r="KKQ11" s="74"/>
      <c r="KKR11" s="74"/>
      <c r="KKS11" s="74"/>
      <c r="KKT11" s="74"/>
      <c r="KKU11" s="74"/>
      <c r="KKV11" s="74"/>
      <c r="KKW11" s="74"/>
      <c r="KKX11" s="74"/>
      <c r="KKY11" s="74"/>
      <c r="KKZ11" s="74"/>
      <c r="KLA11" s="74"/>
      <c r="KLB11" s="74"/>
      <c r="KLC11" s="74"/>
      <c r="KLD11" s="74"/>
      <c r="KLE11" s="74"/>
      <c r="KLF11" s="74"/>
      <c r="KLG11" s="74"/>
      <c r="KLH11" s="74"/>
      <c r="KLI11" s="74"/>
      <c r="KLJ11" s="74"/>
      <c r="KLK11" s="74"/>
      <c r="KLL11" s="74"/>
      <c r="KLM11" s="74"/>
      <c r="KLN11" s="74"/>
      <c r="KLO11" s="74"/>
      <c r="KLP11" s="74"/>
      <c r="KLQ11" s="74"/>
      <c r="KLR11" s="74"/>
      <c r="KLS11" s="74"/>
      <c r="KLT11" s="74"/>
      <c r="KLU11" s="74"/>
      <c r="KLV11" s="74"/>
      <c r="KLW11" s="74"/>
      <c r="KLX11" s="74"/>
      <c r="KLY11" s="74"/>
      <c r="KLZ11" s="74"/>
      <c r="KMA11" s="74"/>
      <c r="KMB11" s="74"/>
      <c r="KMC11" s="74"/>
      <c r="KMD11" s="74"/>
      <c r="KME11" s="74"/>
      <c r="KMF11" s="74"/>
      <c r="KMG11" s="74"/>
      <c r="KMH11" s="74"/>
      <c r="KMI11" s="74"/>
      <c r="KMJ11" s="74"/>
      <c r="KMK11" s="74"/>
      <c r="KML11" s="74"/>
      <c r="KMM11" s="74"/>
      <c r="KMN11" s="74"/>
      <c r="KMO11" s="74"/>
      <c r="KMP11" s="74"/>
      <c r="KMQ11" s="74"/>
      <c r="KMR11" s="74"/>
      <c r="KMS11" s="74"/>
      <c r="KMT11" s="74"/>
      <c r="KMU11" s="74"/>
      <c r="KMV11" s="74"/>
      <c r="KMW11" s="74"/>
      <c r="KMX11" s="74"/>
      <c r="KMY11" s="74"/>
      <c r="KMZ11" s="74"/>
      <c r="KNA11" s="74"/>
      <c r="KNB11" s="74"/>
      <c r="KNC11" s="74"/>
      <c r="KND11" s="74"/>
      <c r="KNE11" s="74"/>
      <c r="KNF11" s="74"/>
      <c r="KNG11" s="74"/>
      <c r="KNH11" s="74"/>
      <c r="KNI11" s="74"/>
      <c r="KNJ11" s="74"/>
      <c r="KNK11" s="74"/>
      <c r="KNL11" s="74"/>
      <c r="KNM11" s="74"/>
      <c r="KNN11" s="74"/>
      <c r="KNO11" s="74"/>
      <c r="KNP11" s="74"/>
      <c r="KNQ11" s="74"/>
      <c r="KNR11" s="74"/>
      <c r="KNS11" s="74"/>
      <c r="KNT11" s="74"/>
      <c r="KNU11" s="74"/>
      <c r="KNV11" s="74"/>
      <c r="KNW11" s="74"/>
      <c r="KNX11" s="74"/>
      <c r="KNY11" s="74"/>
      <c r="KNZ11" s="74"/>
      <c r="KOA11" s="74"/>
      <c r="KOB11" s="74"/>
      <c r="KOC11" s="74"/>
      <c r="KOD11" s="74"/>
      <c r="KOE11" s="74"/>
      <c r="KOF11" s="74"/>
      <c r="KOG11" s="74"/>
      <c r="KOH11" s="74"/>
      <c r="KOI11" s="74"/>
      <c r="KOJ11" s="74"/>
      <c r="KOK11" s="74"/>
      <c r="KOL11" s="74"/>
      <c r="KOM11" s="74"/>
      <c r="KON11" s="74"/>
      <c r="KOO11" s="74"/>
      <c r="KOP11" s="74"/>
      <c r="KOQ11" s="74"/>
      <c r="KOR11" s="74"/>
      <c r="KOS11" s="74"/>
      <c r="KOT11" s="74"/>
      <c r="KOU11" s="74"/>
      <c r="KOV11" s="74"/>
      <c r="KOW11" s="74"/>
      <c r="KOX11" s="74"/>
      <c r="KOY11" s="74"/>
      <c r="KOZ11" s="74"/>
      <c r="KPA11" s="74"/>
      <c r="KPB11" s="74"/>
      <c r="KPC11" s="74"/>
      <c r="KPD11" s="74"/>
      <c r="KPE11" s="74"/>
      <c r="KPF11" s="74"/>
      <c r="KPG11" s="74"/>
      <c r="KPH11" s="74"/>
      <c r="KPI11" s="74"/>
      <c r="KPJ11" s="74"/>
      <c r="KPK11" s="74"/>
      <c r="KPL11" s="74"/>
      <c r="KPM11" s="74"/>
      <c r="KPN11" s="74"/>
      <c r="KPO11" s="74"/>
      <c r="KPP11" s="74"/>
      <c r="KPQ11" s="74"/>
      <c r="KPR11" s="74"/>
      <c r="KPS11" s="74"/>
      <c r="KPT11" s="74"/>
      <c r="KPU11" s="74"/>
      <c r="KPV11" s="74"/>
      <c r="KPW11" s="74"/>
      <c r="KPX11" s="74"/>
      <c r="KPY11" s="74"/>
      <c r="KPZ11" s="74"/>
      <c r="KQA11" s="74"/>
      <c r="KQB11" s="74"/>
      <c r="KQC11" s="74"/>
      <c r="KQD11" s="74"/>
      <c r="KQE11" s="74"/>
      <c r="KQF11" s="74"/>
      <c r="KQG11" s="74"/>
      <c r="KQH11" s="74"/>
      <c r="KQI11" s="74"/>
      <c r="KQJ11" s="74"/>
      <c r="KQK11" s="74"/>
      <c r="KQL11" s="74"/>
      <c r="KQM11" s="74"/>
      <c r="KQN11" s="74"/>
      <c r="KQO11" s="74"/>
      <c r="KQP11" s="74"/>
      <c r="KQQ11" s="74"/>
      <c r="KQR11" s="74"/>
      <c r="KQS11" s="74"/>
      <c r="KQT11" s="74"/>
      <c r="KQU11" s="74"/>
      <c r="KQV11" s="74"/>
      <c r="KQW11" s="74"/>
      <c r="KQX11" s="74"/>
      <c r="KQY11" s="74"/>
      <c r="KQZ11" s="74"/>
      <c r="KRA11" s="74"/>
      <c r="KRB11" s="74"/>
      <c r="KRC11" s="74"/>
      <c r="KRD11" s="74"/>
      <c r="KRE11" s="74"/>
      <c r="KRF11" s="74"/>
      <c r="KRG11" s="74"/>
      <c r="KRH11" s="74"/>
      <c r="KRI11" s="74"/>
      <c r="KRJ11" s="74"/>
      <c r="KRK11" s="74"/>
      <c r="KRL11" s="74"/>
      <c r="KRM11" s="74"/>
      <c r="KRN11" s="74"/>
      <c r="KRO11" s="74"/>
      <c r="KRP11" s="74"/>
      <c r="KRQ11" s="74"/>
      <c r="KRR11" s="74"/>
      <c r="KRS11" s="74"/>
      <c r="KRT11" s="74"/>
      <c r="KRU11" s="74"/>
      <c r="KRV11" s="74"/>
      <c r="KRW11" s="74"/>
      <c r="KRX11" s="74"/>
      <c r="KRY11" s="74"/>
      <c r="KRZ11" s="74"/>
      <c r="KSA11" s="74"/>
      <c r="KSB11" s="74"/>
      <c r="KSC11" s="74"/>
      <c r="KSD11" s="74"/>
      <c r="KSE11" s="74"/>
      <c r="KSF11" s="74"/>
      <c r="KSG11" s="74"/>
      <c r="KSH11" s="74"/>
      <c r="KSI11" s="74"/>
      <c r="KSJ11" s="74"/>
      <c r="KSK11" s="74"/>
      <c r="KSL11" s="74"/>
      <c r="KSM11" s="74"/>
      <c r="KSN11" s="74"/>
      <c r="KSO11" s="74"/>
      <c r="KSP11" s="74"/>
      <c r="KSQ11" s="74"/>
      <c r="KSR11" s="74"/>
      <c r="KSS11" s="74"/>
      <c r="KST11" s="74"/>
      <c r="KSU11" s="74"/>
      <c r="KSV11" s="74"/>
      <c r="KSW11" s="74"/>
      <c r="KSX11" s="74"/>
      <c r="KSY11" s="74"/>
      <c r="KSZ11" s="74"/>
      <c r="KTA11" s="74"/>
      <c r="KTB11" s="74"/>
      <c r="KTC11" s="74"/>
      <c r="KTD11" s="74"/>
      <c r="KTE11" s="74"/>
      <c r="KTF11" s="74"/>
      <c r="KTG11" s="74"/>
      <c r="KTH11" s="74"/>
      <c r="KTI11" s="74"/>
      <c r="KTJ11" s="74"/>
      <c r="KTK11" s="74"/>
      <c r="KTL11" s="74"/>
      <c r="KTM11" s="74"/>
      <c r="KTN11" s="74"/>
      <c r="KTO11" s="74"/>
      <c r="KTP11" s="74"/>
      <c r="KTQ11" s="74"/>
      <c r="KTR11" s="74"/>
      <c r="KTS11" s="74"/>
      <c r="KTT11" s="74"/>
      <c r="KTU11" s="74"/>
      <c r="KTV11" s="74"/>
      <c r="KTW11" s="74"/>
      <c r="KTX11" s="74"/>
      <c r="KTY11" s="74"/>
      <c r="KTZ11" s="74"/>
      <c r="KUA11" s="74"/>
      <c r="KUB11" s="74"/>
      <c r="KUC11" s="74"/>
      <c r="KUD11" s="74"/>
      <c r="KUE11" s="74"/>
      <c r="KUF11" s="74"/>
      <c r="KUG11" s="74"/>
      <c r="KUH11" s="74"/>
      <c r="KUI11" s="74"/>
      <c r="KUJ11" s="74"/>
      <c r="KUK11" s="74"/>
      <c r="KUL11" s="74"/>
      <c r="KUM11" s="74"/>
      <c r="KUN11" s="74"/>
      <c r="KUO11" s="74"/>
      <c r="KUP11" s="74"/>
      <c r="KUQ11" s="74"/>
      <c r="KUR11" s="74"/>
      <c r="KUS11" s="74"/>
      <c r="KUT11" s="74"/>
      <c r="KUU11" s="74"/>
      <c r="KUV11" s="74"/>
      <c r="KUW11" s="74"/>
      <c r="KUX11" s="74"/>
      <c r="KUY11" s="74"/>
      <c r="KUZ11" s="74"/>
      <c r="KVA11" s="74"/>
      <c r="KVB11" s="74"/>
      <c r="KVC11" s="74"/>
      <c r="KVD11" s="74"/>
      <c r="KVE11" s="74"/>
      <c r="KVF11" s="74"/>
      <c r="KVG11" s="74"/>
      <c r="KVH11" s="74"/>
      <c r="KVI11" s="74"/>
      <c r="KVJ11" s="74"/>
      <c r="KVK11" s="74"/>
      <c r="KVL11" s="74"/>
      <c r="KVM11" s="74"/>
      <c r="KVN11" s="74"/>
      <c r="KVO11" s="74"/>
      <c r="KVP11" s="74"/>
      <c r="KVQ11" s="74"/>
      <c r="KVR11" s="74"/>
      <c r="KVS11" s="74"/>
      <c r="KVT11" s="74"/>
      <c r="KVU11" s="74"/>
      <c r="KVV11" s="74"/>
      <c r="KVW11" s="74"/>
      <c r="KVX11" s="74"/>
      <c r="KVY11" s="74"/>
      <c r="KVZ11" s="74"/>
      <c r="KWA11" s="74"/>
      <c r="KWB11" s="74"/>
      <c r="KWC11" s="74"/>
      <c r="KWD11" s="74"/>
      <c r="KWE11" s="74"/>
      <c r="KWF11" s="74"/>
      <c r="KWG11" s="74"/>
      <c r="KWH11" s="74"/>
      <c r="KWI11" s="74"/>
      <c r="KWJ11" s="74"/>
      <c r="KWK11" s="74"/>
      <c r="KWL11" s="74"/>
      <c r="KWM11" s="74"/>
      <c r="KWN11" s="74"/>
      <c r="KWO11" s="74"/>
      <c r="KWP11" s="74"/>
      <c r="KWQ11" s="74"/>
      <c r="KWR11" s="74"/>
      <c r="KWS11" s="74"/>
      <c r="KWT11" s="74"/>
      <c r="KWU11" s="74"/>
      <c r="KWV11" s="74"/>
      <c r="KWW11" s="74"/>
      <c r="KWX11" s="74"/>
      <c r="KWY11" s="74"/>
      <c r="KWZ11" s="74"/>
      <c r="KXA11" s="74"/>
      <c r="KXB11" s="74"/>
      <c r="KXC11" s="74"/>
      <c r="KXD11" s="74"/>
      <c r="KXE11" s="74"/>
      <c r="KXF11" s="74"/>
      <c r="KXG11" s="74"/>
      <c r="KXH11" s="74"/>
      <c r="KXI11" s="74"/>
      <c r="KXJ11" s="74"/>
      <c r="KXK11" s="74"/>
      <c r="KXL11" s="74"/>
      <c r="KXM11" s="74"/>
      <c r="KXN11" s="74"/>
      <c r="KXO11" s="74"/>
      <c r="KXP11" s="74"/>
      <c r="KXQ11" s="74"/>
      <c r="KXR11" s="74"/>
      <c r="KXS11" s="74"/>
      <c r="KXT11" s="74"/>
      <c r="KXU11" s="74"/>
      <c r="KXV11" s="74"/>
      <c r="KXW11" s="74"/>
      <c r="KXX11" s="74"/>
      <c r="KXY11" s="74"/>
      <c r="KXZ11" s="74"/>
      <c r="KYA11" s="74"/>
      <c r="KYB11" s="74"/>
      <c r="KYC11" s="74"/>
      <c r="KYD11" s="74"/>
      <c r="KYE11" s="74"/>
      <c r="KYF11" s="74"/>
      <c r="KYG11" s="74"/>
      <c r="KYH11" s="74"/>
      <c r="KYI11" s="74"/>
      <c r="KYJ11" s="74"/>
      <c r="KYK11" s="74"/>
      <c r="KYL11" s="74"/>
      <c r="KYM11" s="74"/>
      <c r="KYN11" s="74"/>
      <c r="KYO11" s="74"/>
      <c r="KYP11" s="74"/>
      <c r="KYQ11" s="74"/>
      <c r="KYR11" s="74"/>
      <c r="KYS11" s="74"/>
      <c r="KYT11" s="74"/>
      <c r="KYU11" s="74"/>
      <c r="KYV11" s="74"/>
      <c r="KYW11" s="74"/>
      <c r="KYX11" s="74"/>
      <c r="KYY11" s="74"/>
      <c r="KYZ11" s="74"/>
      <c r="KZA11" s="74"/>
      <c r="KZB11" s="74"/>
      <c r="KZC11" s="74"/>
      <c r="KZD11" s="74"/>
      <c r="KZE11" s="74"/>
      <c r="KZF11" s="74"/>
      <c r="KZG11" s="74"/>
      <c r="KZH11" s="74"/>
      <c r="KZI11" s="74"/>
      <c r="KZJ11" s="74"/>
      <c r="KZK11" s="74"/>
      <c r="KZL11" s="74"/>
      <c r="KZM11" s="74"/>
      <c r="KZN11" s="74"/>
      <c r="KZO11" s="74"/>
      <c r="KZP11" s="74"/>
      <c r="KZQ11" s="74"/>
      <c r="KZR11" s="74"/>
      <c r="KZS11" s="74"/>
      <c r="KZT11" s="74"/>
      <c r="KZU11" s="74"/>
      <c r="KZV11" s="74"/>
      <c r="KZW11" s="74"/>
      <c r="KZX11" s="74"/>
      <c r="KZY11" s="74"/>
      <c r="KZZ11" s="74"/>
      <c r="LAA11" s="74"/>
      <c r="LAB11" s="74"/>
      <c r="LAC11" s="74"/>
      <c r="LAD11" s="74"/>
      <c r="LAE11" s="74"/>
      <c r="LAF11" s="74"/>
      <c r="LAG11" s="74"/>
      <c r="LAH11" s="74"/>
      <c r="LAI11" s="74"/>
      <c r="LAJ11" s="74"/>
      <c r="LAK11" s="74"/>
      <c r="LAL11" s="74"/>
      <c r="LAM11" s="74"/>
      <c r="LAN11" s="74"/>
      <c r="LAO11" s="74"/>
      <c r="LAP11" s="74"/>
      <c r="LAQ11" s="74"/>
      <c r="LAR11" s="74"/>
      <c r="LAS11" s="74"/>
      <c r="LAT11" s="74"/>
      <c r="LAU11" s="74"/>
      <c r="LAV11" s="74"/>
      <c r="LAW11" s="74"/>
      <c r="LAX11" s="74"/>
      <c r="LAY11" s="74"/>
      <c r="LAZ11" s="74"/>
      <c r="LBA11" s="74"/>
      <c r="LBB11" s="74"/>
      <c r="LBC11" s="74"/>
      <c r="LBD11" s="74"/>
      <c r="LBE11" s="74"/>
      <c r="LBF11" s="74"/>
      <c r="LBG11" s="74"/>
      <c r="LBH11" s="74"/>
      <c r="LBI11" s="74"/>
      <c r="LBJ11" s="74"/>
      <c r="LBK11" s="74"/>
      <c r="LBL11" s="74"/>
      <c r="LBM11" s="74"/>
      <c r="LBN11" s="74"/>
      <c r="LBO11" s="74"/>
      <c r="LBP11" s="74"/>
      <c r="LBQ11" s="74"/>
      <c r="LBR11" s="74"/>
      <c r="LBS11" s="74"/>
      <c r="LBT11" s="74"/>
      <c r="LBU11" s="74"/>
      <c r="LBV11" s="74"/>
      <c r="LBW11" s="74"/>
      <c r="LBX11" s="74"/>
      <c r="LBY11" s="74"/>
      <c r="LBZ11" s="74"/>
      <c r="LCA11" s="74"/>
      <c r="LCB11" s="74"/>
      <c r="LCC11" s="74"/>
      <c r="LCD11" s="74"/>
      <c r="LCE11" s="74"/>
      <c r="LCF11" s="74"/>
      <c r="LCG11" s="74"/>
      <c r="LCH11" s="74"/>
      <c r="LCI11" s="74"/>
      <c r="LCJ11" s="74"/>
      <c r="LCK11" s="74"/>
      <c r="LCL11" s="74"/>
      <c r="LCM11" s="74"/>
      <c r="LCN11" s="74"/>
      <c r="LCO11" s="74"/>
      <c r="LCP11" s="74"/>
      <c r="LCQ11" s="74"/>
      <c r="LCR11" s="74"/>
      <c r="LCS11" s="74"/>
      <c r="LCT11" s="74"/>
      <c r="LCU11" s="74"/>
      <c r="LCV11" s="74"/>
      <c r="LCW11" s="74"/>
      <c r="LCX11" s="74"/>
      <c r="LCY11" s="74"/>
      <c r="LCZ11" s="74"/>
      <c r="LDA11" s="74"/>
      <c r="LDB11" s="74"/>
      <c r="LDC11" s="74"/>
      <c r="LDD11" s="74"/>
      <c r="LDE11" s="74"/>
      <c r="LDF11" s="74"/>
      <c r="LDG11" s="74"/>
      <c r="LDH11" s="74"/>
      <c r="LDI11" s="74"/>
      <c r="LDJ11" s="74"/>
      <c r="LDK11" s="74"/>
      <c r="LDL11" s="74"/>
      <c r="LDM11" s="74"/>
      <c r="LDN11" s="74"/>
      <c r="LDO11" s="74"/>
      <c r="LDP11" s="74"/>
      <c r="LDQ11" s="74"/>
      <c r="LDR11" s="74"/>
      <c r="LDS11" s="74"/>
      <c r="LDT11" s="74"/>
      <c r="LDU11" s="74"/>
      <c r="LDV11" s="74"/>
      <c r="LDW11" s="74"/>
      <c r="LDX11" s="74"/>
      <c r="LDY11" s="74"/>
      <c r="LDZ11" s="74"/>
      <c r="LEA11" s="74"/>
      <c r="LEB11" s="74"/>
      <c r="LEC11" s="74"/>
      <c r="LED11" s="74"/>
      <c r="LEE11" s="74"/>
      <c r="LEF11" s="74"/>
      <c r="LEG11" s="74"/>
      <c r="LEH11" s="74"/>
      <c r="LEI11" s="74"/>
      <c r="LEJ11" s="74"/>
      <c r="LEK11" s="74"/>
      <c r="LEL11" s="74"/>
      <c r="LEM11" s="74"/>
      <c r="LEN11" s="74"/>
      <c r="LEO11" s="74"/>
      <c r="LEP11" s="74"/>
      <c r="LEQ11" s="74"/>
      <c r="LER11" s="74"/>
      <c r="LES11" s="74"/>
      <c r="LET11" s="74"/>
      <c r="LEU11" s="74"/>
      <c r="LEV11" s="74"/>
      <c r="LEW11" s="74"/>
      <c r="LEX11" s="74"/>
      <c r="LEY11" s="74"/>
      <c r="LEZ11" s="74"/>
      <c r="LFA11" s="74"/>
      <c r="LFB11" s="74"/>
      <c r="LFC11" s="74"/>
      <c r="LFD11" s="74"/>
      <c r="LFE11" s="74"/>
      <c r="LFF11" s="74"/>
      <c r="LFG11" s="74"/>
      <c r="LFH11" s="74"/>
      <c r="LFI11" s="74"/>
      <c r="LFJ11" s="74"/>
      <c r="LFK11" s="74"/>
      <c r="LFL11" s="74"/>
      <c r="LFM11" s="74"/>
      <c r="LFN11" s="74"/>
      <c r="LFO11" s="74"/>
      <c r="LFP11" s="74"/>
      <c r="LFQ11" s="74"/>
      <c r="LFR11" s="74"/>
      <c r="LFS11" s="74"/>
      <c r="LFT11" s="74"/>
      <c r="LFU11" s="74"/>
      <c r="LFV11" s="74"/>
      <c r="LFW11" s="74"/>
      <c r="LFX11" s="74"/>
      <c r="LFY11" s="74"/>
      <c r="LFZ11" s="74"/>
      <c r="LGA11" s="74"/>
      <c r="LGB11" s="74"/>
      <c r="LGC11" s="74"/>
      <c r="LGD11" s="74"/>
      <c r="LGE11" s="74"/>
      <c r="LGF11" s="74"/>
      <c r="LGG11" s="74"/>
      <c r="LGH11" s="74"/>
      <c r="LGI11" s="74"/>
      <c r="LGJ11" s="74"/>
      <c r="LGK11" s="74"/>
      <c r="LGL11" s="74"/>
      <c r="LGM11" s="74"/>
      <c r="LGN11" s="74"/>
      <c r="LGO11" s="74"/>
      <c r="LGP11" s="74"/>
      <c r="LGQ11" s="74"/>
      <c r="LGR11" s="74"/>
      <c r="LGS11" s="74"/>
      <c r="LGT11" s="74"/>
      <c r="LGU11" s="74"/>
      <c r="LGV11" s="74"/>
      <c r="LGW11" s="74"/>
      <c r="LGX11" s="74"/>
      <c r="LGY11" s="74"/>
      <c r="LGZ11" s="74"/>
      <c r="LHA11" s="74"/>
      <c r="LHB11" s="74"/>
      <c r="LHC11" s="74"/>
      <c r="LHD11" s="74"/>
      <c r="LHE11" s="74"/>
      <c r="LHF11" s="74"/>
      <c r="LHG11" s="74"/>
      <c r="LHH11" s="74"/>
      <c r="LHI11" s="74"/>
      <c r="LHJ11" s="74"/>
      <c r="LHK11" s="74"/>
      <c r="LHL11" s="74"/>
      <c r="LHM11" s="74"/>
      <c r="LHN11" s="74"/>
      <c r="LHO11" s="74"/>
      <c r="LHP11" s="74"/>
      <c r="LHQ11" s="74"/>
      <c r="LHR11" s="74"/>
      <c r="LHS11" s="74"/>
      <c r="LHT11" s="74"/>
      <c r="LHU11" s="74"/>
      <c r="LHV11" s="74"/>
      <c r="LHW11" s="74"/>
      <c r="LHX11" s="74"/>
      <c r="LHY11" s="74"/>
      <c r="LHZ11" s="74"/>
      <c r="LIA11" s="74"/>
      <c r="LIB11" s="74"/>
      <c r="LIC11" s="74"/>
      <c r="LID11" s="74"/>
      <c r="LIE11" s="74"/>
      <c r="LIF11" s="74"/>
      <c r="LIG11" s="74"/>
      <c r="LIH11" s="74"/>
      <c r="LII11" s="74"/>
      <c r="LIJ11" s="74"/>
      <c r="LIK11" s="74"/>
      <c r="LIL11" s="74"/>
      <c r="LIM11" s="74"/>
      <c r="LIN11" s="74"/>
      <c r="LIO11" s="74"/>
      <c r="LIP11" s="74"/>
      <c r="LIQ11" s="74"/>
      <c r="LIR11" s="74"/>
      <c r="LIS11" s="74"/>
      <c r="LIT11" s="74"/>
      <c r="LIU11" s="74"/>
      <c r="LIV11" s="74"/>
      <c r="LIW11" s="74"/>
      <c r="LIX11" s="74"/>
      <c r="LIY11" s="74"/>
      <c r="LIZ11" s="74"/>
      <c r="LJA11" s="74"/>
      <c r="LJB11" s="74"/>
      <c r="LJC11" s="74"/>
      <c r="LJD11" s="74"/>
      <c r="LJE11" s="74"/>
      <c r="LJF11" s="74"/>
      <c r="LJG11" s="74"/>
      <c r="LJH11" s="74"/>
      <c r="LJI11" s="74"/>
      <c r="LJJ11" s="74"/>
      <c r="LJK11" s="74"/>
      <c r="LJL11" s="74"/>
      <c r="LJM11" s="74"/>
      <c r="LJN11" s="74"/>
      <c r="LJO11" s="74"/>
      <c r="LJP11" s="74"/>
      <c r="LJQ11" s="74"/>
      <c r="LJR11" s="74"/>
      <c r="LJS11" s="74"/>
      <c r="LJT11" s="74"/>
      <c r="LJU11" s="74"/>
      <c r="LJV11" s="74"/>
      <c r="LJW11" s="74"/>
      <c r="LJX11" s="74"/>
      <c r="LJY11" s="74"/>
      <c r="LJZ11" s="74"/>
      <c r="LKA11" s="74"/>
      <c r="LKB11" s="74"/>
      <c r="LKC11" s="74"/>
      <c r="LKD11" s="74"/>
      <c r="LKE11" s="74"/>
      <c r="LKF11" s="74"/>
      <c r="LKG11" s="74"/>
      <c r="LKH11" s="74"/>
      <c r="LKI11" s="74"/>
      <c r="LKJ11" s="74"/>
      <c r="LKK11" s="74"/>
      <c r="LKL11" s="74"/>
      <c r="LKM11" s="74"/>
      <c r="LKN11" s="74"/>
      <c r="LKO11" s="74"/>
      <c r="LKP11" s="74"/>
      <c r="LKQ11" s="74"/>
      <c r="LKR11" s="74"/>
      <c r="LKS11" s="74"/>
      <c r="LKT11" s="74"/>
      <c r="LKU11" s="74"/>
      <c r="LKV11" s="74"/>
      <c r="LKW11" s="74"/>
      <c r="LKX11" s="74"/>
      <c r="LKY11" s="74"/>
      <c r="LKZ11" s="74"/>
      <c r="LLA11" s="74"/>
      <c r="LLB11" s="74"/>
      <c r="LLC11" s="74"/>
      <c r="LLD11" s="74"/>
      <c r="LLE11" s="74"/>
      <c r="LLF11" s="74"/>
      <c r="LLG11" s="74"/>
      <c r="LLH11" s="74"/>
      <c r="LLI11" s="74"/>
      <c r="LLJ11" s="74"/>
      <c r="LLK11" s="74"/>
      <c r="LLL11" s="74"/>
      <c r="LLM11" s="74"/>
      <c r="LLN11" s="74"/>
      <c r="LLO11" s="74"/>
      <c r="LLP11" s="74"/>
      <c r="LLQ11" s="74"/>
      <c r="LLR11" s="74"/>
      <c r="LLS11" s="74"/>
      <c r="LLT11" s="74"/>
      <c r="LLU11" s="74"/>
      <c r="LLV11" s="74"/>
      <c r="LLW11" s="74"/>
      <c r="LLX11" s="74"/>
      <c r="LLY11" s="74"/>
      <c r="LLZ11" s="74"/>
      <c r="LMA11" s="74"/>
      <c r="LMB11" s="74"/>
      <c r="LMC11" s="74"/>
      <c r="LMD11" s="74"/>
      <c r="LME11" s="74"/>
      <c r="LMF11" s="74"/>
      <c r="LMG11" s="74"/>
      <c r="LMH11" s="74"/>
      <c r="LMI11" s="74"/>
      <c r="LMJ11" s="74"/>
      <c r="LMK11" s="74"/>
      <c r="LML11" s="74"/>
      <c r="LMM11" s="74"/>
      <c r="LMN11" s="74"/>
      <c r="LMO11" s="74"/>
      <c r="LMP11" s="74"/>
      <c r="LMQ11" s="74"/>
      <c r="LMR11" s="74"/>
      <c r="LMS11" s="74"/>
      <c r="LMT11" s="74"/>
      <c r="LMU11" s="74"/>
      <c r="LMV11" s="74"/>
      <c r="LMW11" s="74"/>
      <c r="LMX11" s="74"/>
      <c r="LMY11" s="74"/>
      <c r="LMZ11" s="74"/>
      <c r="LNA11" s="74"/>
      <c r="LNB11" s="74"/>
      <c r="LNC11" s="74"/>
      <c r="LND11" s="74"/>
      <c r="LNE11" s="74"/>
      <c r="LNF11" s="74"/>
      <c r="LNG11" s="74"/>
      <c r="LNH11" s="74"/>
      <c r="LNI11" s="74"/>
      <c r="LNJ11" s="74"/>
      <c r="LNK11" s="74"/>
      <c r="LNL11" s="74"/>
      <c r="LNM11" s="74"/>
      <c r="LNN11" s="74"/>
      <c r="LNO11" s="74"/>
      <c r="LNP11" s="74"/>
      <c r="LNQ11" s="74"/>
      <c r="LNR11" s="74"/>
      <c r="LNS11" s="74"/>
      <c r="LNT11" s="74"/>
      <c r="LNU11" s="74"/>
      <c r="LNV11" s="74"/>
      <c r="LNW11" s="74"/>
      <c r="LNX11" s="74"/>
      <c r="LNY11" s="74"/>
      <c r="LNZ11" s="74"/>
      <c r="LOA11" s="74"/>
      <c r="LOB11" s="74"/>
      <c r="LOC11" s="74"/>
      <c r="LOD11" s="74"/>
      <c r="LOE11" s="74"/>
      <c r="LOF11" s="74"/>
      <c r="LOG11" s="74"/>
      <c r="LOH11" s="74"/>
      <c r="LOI11" s="74"/>
      <c r="LOJ11" s="74"/>
      <c r="LOK11" s="74"/>
      <c r="LOL11" s="74"/>
      <c r="LOM11" s="74"/>
      <c r="LON11" s="74"/>
      <c r="LOO11" s="74"/>
      <c r="LOP11" s="74"/>
      <c r="LOQ11" s="74"/>
      <c r="LOR11" s="74"/>
      <c r="LOS11" s="74"/>
      <c r="LOT11" s="74"/>
      <c r="LOU11" s="74"/>
      <c r="LOV11" s="74"/>
      <c r="LOW11" s="74"/>
      <c r="LOX11" s="74"/>
      <c r="LOY11" s="74"/>
      <c r="LOZ11" s="74"/>
      <c r="LPA11" s="74"/>
      <c r="LPB11" s="74"/>
      <c r="LPC11" s="74"/>
      <c r="LPD11" s="74"/>
      <c r="LPE11" s="74"/>
      <c r="LPF11" s="74"/>
      <c r="LPG11" s="74"/>
      <c r="LPH11" s="74"/>
      <c r="LPI11" s="74"/>
      <c r="LPJ11" s="74"/>
      <c r="LPK11" s="74"/>
      <c r="LPL11" s="74"/>
      <c r="LPM11" s="74"/>
      <c r="LPN11" s="74"/>
      <c r="LPO11" s="74"/>
      <c r="LPP11" s="74"/>
      <c r="LPQ11" s="74"/>
      <c r="LPR11" s="74"/>
      <c r="LPS11" s="74"/>
      <c r="LPT11" s="74"/>
      <c r="LPU11" s="74"/>
      <c r="LPV11" s="74"/>
      <c r="LPW11" s="74"/>
      <c r="LPX11" s="74"/>
      <c r="LPY11" s="74"/>
      <c r="LPZ11" s="74"/>
      <c r="LQA11" s="74"/>
      <c r="LQB11" s="74"/>
      <c r="LQC11" s="74"/>
      <c r="LQD11" s="74"/>
      <c r="LQE11" s="74"/>
      <c r="LQF11" s="74"/>
      <c r="LQG11" s="74"/>
      <c r="LQH11" s="74"/>
      <c r="LQI11" s="74"/>
      <c r="LQJ11" s="74"/>
      <c r="LQK11" s="74"/>
      <c r="LQL11" s="74"/>
      <c r="LQM11" s="74"/>
      <c r="LQN11" s="74"/>
      <c r="LQO11" s="74"/>
      <c r="LQP11" s="74"/>
      <c r="LQQ11" s="74"/>
      <c r="LQR11" s="74"/>
      <c r="LQS11" s="74"/>
      <c r="LQT11" s="74"/>
      <c r="LQU11" s="74"/>
      <c r="LQV11" s="74"/>
      <c r="LQW11" s="74"/>
      <c r="LQX11" s="74"/>
      <c r="LQY11" s="74"/>
      <c r="LQZ11" s="74"/>
      <c r="LRA11" s="74"/>
      <c r="LRB11" s="74"/>
      <c r="LRC11" s="74"/>
      <c r="LRD11" s="74"/>
      <c r="LRE11" s="74"/>
      <c r="LRF11" s="74"/>
      <c r="LRG11" s="74"/>
      <c r="LRH11" s="74"/>
      <c r="LRI11" s="74"/>
      <c r="LRJ11" s="74"/>
      <c r="LRK11" s="74"/>
      <c r="LRL11" s="74"/>
      <c r="LRM11" s="74"/>
      <c r="LRN11" s="74"/>
      <c r="LRO11" s="74"/>
      <c r="LRP11" s="74"/>
      <c r="LRQ11" s="74"/>
      <c r="LRR11" s="74"/>
      <c r="LRS11" s="74"/>
      <c r="LRT11" s="74"/>
      <c r="LRU11" s="74"/>
      <c r="LRV11" s="74"/>
      <c r="LRW11" s="74"/>
      <c r="LRX11" s="74"/>
      <c r="LRY11" s="74"/>
      <c r="LRZ11" s="74"/>
      <c r="LSA11" s="74"/>
      <c r="LSB11" s="74"/>
      <c r="LSC11" s="74"/>
      <c r="LSD11" s="74"/>
      <c r="LSE11" s="74"/>
      <c r="LSF11" s="74"/>
      <c r="LSG11" s="74"/>
      <c r="LSH11" s="74"/>
      <c r="LSI11" s="74"/>
      <c r="LSJ11" s="74"/>
      <c r="LSK11" s="74"/>
      <c r="LSL11" s="74"/>
      <c r="LSM11" s="74"/>
      <c r="LSN11" s="74"/>
      <c r="LSO11" s="74"/>
      <c r="LSP11" s="74"/>
      <c r="LSQ11" s="74"/>
      <c r="LSR11" s="74"/>
      <c r="LSS11" s="74"/>
      <c r="LST11" s="74"/>
      <c r="LSU11" s="74"/>
      <c r="LSV11" s="74"/>
      <c r="LSW11" s="74"/>
      <c r="LSX11" s="74"/>
      <c r="LSY11" s="74"/>
      <c r="LSZ11" s="74"/>
      <c r="LTA11" s="74"/>
      <c r="LTB11" s="74"/>
      <c r="LTC11" s="74"/>
      <c r="LTD11" s="74"/>
      <c r="LTE11" s="74"/>
      <c r="LTF11" s="74"/>
      <c r="LTG11" s="74"/>
      <c r="LTH11" s="74"/>
      <c r="LTI11" s="74"/>
      <c r="LTJ11" s="74"/>
      <c r="LTK11" s="74"/>
      <c r="LTL11" s="74"/>
      <c r="LTM11" s="74"/>
      <c r="LTN11" s="74"/>
      <c r="LTO11" s="74"/>
      <c r="LTP11" s="74"/>
      <c r="LTQ11" s="74"/>
      <c r="LTR11" s="74"/>
      <c r="LTS11" s="74"/>
      <c r="LTT11" s="74"/>
      <c r="LTU11" s="74"/>
      <c r="LTV11" s="74"/>
      <c r="LTW11" s="74"/>
      <c r="LTX11" s="74"/>
      <c r="LTY11" s="74"/>
      <c r="LTZ11" s="74"/>
      <c r="LUA11" s="74"/>
      <c r="LUB11" s="74"/>
      <c r="LUC11" s="74"/>
      <c r="LUD11" s="74"/>
      <c r="LUE11" s="74"/>
      <c r="LUF11" s="74"/>
      <c r="LUG11" s="74"/>
      <c r="LUH11" s="74"/>
      <c r="LUI11" s="74"/>
      <c r="LUJ11" s="74"/>
      <c r="LUK11" s="74"/>
      <c r="LUL11" s="74"/>
      <c r="LUM11" s="74"/>
      <c r="LUN11" s="74"/>
      <c r="LUO11" s="74"/>
      <c r="LUP11" s="74"/>
      <c r="LUQ11" s="74"/>
      <c r="LUR11" s="74"/>
      <c r="LUS11" s="74"/>
      <c r="LUT11" s="74"/>
      <c r="LUU11" s="74"/>
      <c r="LUV11" s="74"/>
      <c r="LUW11" s="74"/>
      <c r="LUX11" s="74"/>
      <c r="LUY11" s="74"/>
      <c r="LUZ11" s="74"/>
      <c r="LVA11" s="74"/>
      <c r="LVB11" s="74"/>
      <c r="LVC11" s="74"/>
      <c r="LVD11" s="74"/>
      <c r="LVE11" s="74"/>
      <c r="LVF11" s="74"/>
      <c r="LVG11" s="74"/>
      <c r="LVH11" s="74"/>
      <c r="LVI11" s="74"/>
      <c r="LVJ11" s="74"/>
      <c r="LVK11" s="74"/>
      <c r="LVL11" s="74"/>
      <c r="LVM11" s="74"/>
      <c r="LVN11" s="74"/>
      <c r="LVO11" s="74"/>
      <c r="LVP11" s="74"/>
      <c r="LVQ11" s="74"/>
      <c r="LVR11" s="74"/>
      <c r="LVS11" s="74"/>
      <c r="LVT11" s="74"/>
      <c r="LVU11" s="74"/>
      <c r="LVV11" s="74"/>
      <c r="LVW11" s="74"/>
      <c r="LVX11" s="74"/>
      <c r="LVY11" s="74"/>
      <c r="LVZ11" s="74"/>
      <c r="LWA11" s="74"/>
      <c r="LWB11" s="74"/>
      <c r="LWC11" s="74"/>
      <c r="LWD11" s="74"/>
      <c r="LWE11" s="74"/>
      <c r="LWF11" s="74"/>
      <c r="LWG11" s="74"/>
      <c r="LWH11" s="74"/>
      <c r="LWI11" s="74"/>
      <c r="LWJ11" s="74"/>
      <c r="LWK11" s="74"/>
      <c r="LWL11" s="74"/>
      <c r="LWM11" s="74"/>
      <c r="LWN11" s="74"/>
      <c r="LWO11" s="74"/>
      <c r="LWP11" s="74"/>
      <c r="LWQ11" s="74"/>
      <c r="LWR11" s="74"/>
      <c r="LWS11" s="74"/>
      <c r="LWT11" s="74"/>
      <c r="LWU11" s="74"/>
      <c r="LWV11" s="74"/>
      <c r="LWW11" s="74"/>
      <c r="LWX11" s="74"/>
      <c r="LWY11" s="74"/>
      <c r="LWZ11" s="74"/>
      <c r="LXA11" s="74"/>
      <c r="LXB11" s="74"/>
      <c r="LXC11" s="74"/>
      <c r="LXD11" s="74"/>
      <c r="LXE11" s="74"/>
      <c r="LXF11" s="74"/>
      <c r="LXG11" s="74"/>
      <c r="LXH11" s="74"/>
      <c r="LXI11" s="74"/>
      <c r="LXJ11" s="74"/>
      <c r="LXK11" s="74"/>
      <c r="LXL11" s="74"/>
      <c r="LXM11" s="74"/>
      <c r="LXN11" s="74"/>
      <c r="LXO11" s="74"/>
      <c r="LXP11" s="74"/>
      <c r="LXQ11" s="74"/>
      <c r="LXR11" s="74"/>
      <c r="LXS11" s="74"/>
      <c r="LXT11" s="74"/>
      <c r="LXU11" s="74"/>
      <c r="LXV11" s="74"/>
      <c r="LXW11" s="74"/>
      <c r="LXX11" s="74"/>
      <c r="LXY11" s="74"/>
      <c r="LXZ11" s="74"/>
      <c r="LYA11" s="74"/>
      <c r="LYB11" s="74"/>
      <c r="LYC11" s="74"/>
      <c r="LYD11" s="74"/>
      <c r="LYE11" s="74"/>
      <c r="LYF11" s="74"/>
      <c r="LYG11" s="74"/>
      <c r="LYH11" s="74"/>
      <c r="LYI11" s="74"/>
      <c r="LYJ11" s="74"/>
      <c r="LYK11" s="74"/>
      <c r="LYL11" s="74"/>
      <c r="LYM11" s="74"/>
      <c r="LYN11" s="74"/>
      <c r="LYO11" s="74"/>
      <c r="LYP11" s="74"/>
      <c r="LYQ11" s="74"/>
      <c r="LYR11" s="74"/>
      <c r="LYS11" s="74"/>
      <c r="LYT11" s="74"/>
      <c r="LYU11" s="74"/>
      <c r="LYV11" s="74"/>
      <c r="LYW11" s="74"/>
      <c r="LYX11" s="74"/>
      <c r="LYY11" s="74"/>
      <c r="LYZ11" s="74"/>
      <c r="LZA11" s="74"/>
      <c r="LZB11" s="74"/>
      <c r="LZC11" s="74"/>
      <c r="LZD11" s="74"/>
      <c r="LZE11" s="74"/>
      <c r="LZF11" s="74"/>
      <c r="LZG11" s="74"/>
      <c r="LZH11" s="74"/>
      <c r="LZI11" s="74"/>
      <c r="LZJ11" s="74"/>
      <c r="LZK11" s="74"/>
      <c r="LZL11" s="74"/>
      <c r="LZM11" s="74"/>
      <c r="LZN11" s="74"/>
      <c r="LZO11" s="74"/>
      <c r="LZP11" s="74"/>
      <c r="LZQ11" s="74"/>
      <c r="LZR11" s="74"/>
      <c r="LZS11" s="74"/>
      <c r="LZT11" s="74"/>
      <c r="LZU11" s="74"/>
      <c r="LZV11" s="74"/>
      <c r="LZW11" s="74"/>
      <c r="LZX11" s="74"/>
      <c r="LZY11" s="74"/>
      <c r="LZZ11" s="74"/>
      <c r="MAA11" s="74"/>
      <c r="MAB11" s="74"/>
      <c r="MAC11" s="74"/>
      <c r="MAD11" s="74"/>
      <c r="MAE11" s="74"/>
      <c r="MAF11" s="74"/>
      <c r="MAG11" s="74"/>
      <c r="MAH11" s="74"/>
      <c r="MAI11" s="74"/>
      <c r="MAJ11" s="74"/>
      <c r="MAK11" s="74"/>
      <c r="MAL11" s="74"/>
      <c r="MAM11" s="74"/>
      <c r="MAN11" s="74"/>
      <c r="MAO11" s="74"/>
      <c r="MAP11" s="74"/>
      <c r="MAQ11" s="74"/>
      <c r="MAR11" s="74"/>
      <c r="MAS11" s="74"/>
      <c r="MAT11" s="74"/>
      <c r="MAU11" s="74"/>
      <c r="MAV11" s="74"/>
      <c r="MAW11" s="74"/>
      <c r="MAX11" s="74"/>
      <c r="MAY11" s="74"/>
      <c r="MAZ11" s="74"/>
      <c r="MBA11" s="74"/>
      <c r="MBB11" s="74"/>
      <c r="MBC11" s="74"/>
      <c r="MBD11" s="74"/>
      <c r="MBE11" s="74"/>
      <c r="MBF11" s="74"/>
      <c r="MBG11" s="74"/>
      <c r="MBH11" s="74"/>
      <c r="MBI11" s="74"/>
      <c r="MBJ11" s="74"/>
      <c r="MBK11" s="74"/>
      <c r="MBL11" s="74"/>
      <c r="MBM11" s="74"/>
      <c r="MBN11" s="74"/>
      <c r="MBO11" s="74"/>
      <c r="MBP11" s="74"/>
      <c r="MBQ11" s="74"/>
      <c r="MBR11" s="74"/>
      <c r="MBS11" s="74"/>
      <c r="MBT11" s="74"/>
      <c r="MBU11" s="74"/>
      <c r="MBV11" s="74"/>
      <c r="MBW11" s="74"/>
      <c r="MBX11" s="74"/>
      <c r="MBY11" s="74"/>
      <c r="MBZ11" s="74"/>
      <c r="MCA11" s="74"/>
      <c r="MCB11" s="74"/>
      <c r="MCC11" s="74"/>
      <c r="MCD11" s="74"/>
      <c r="MCE11" s="74"/>
      <c r="MCF11" s="74"/>
      <c r="MCG11" s="74"/>
      <c r="MCH11" s="74"/>
      <c r="MCI11" s="74"/>
      <c r="MCJ11" s="74"/>
      <c r="MCK11" s="74"/>
      <c r="MCL11" s="74"/>
      <c r="MCM11" s="74"/>
      <c r="MCN11" s="74"/>
      <c r="MCO11" s="74"/>
      <c r="MCP11" s="74"/>
      <c r="MCQ11" s="74"/>
      <c r="MCR11" s="74"/>
      <c r="MCS11" s="74"/>
      <c r="MCT11" s="74"/>
      <c r="MCU11" s="74"/>
      <c r="MCV11" s="74"/>
      <c r="MCW11" s="74"/>
      <c r="MCX11" s="74"/>
      <c r="MCY11" s="74"/>
      <c r="MCZ11" s="74"/>
      <c r="MDA11" s="74"/>
      <c r="MDB11" s="74"/>
      <c r="MDC11" s="74"/>
      <c r="MDD11" s="74"/>
      <c r="MDE11" s="74"/>
      <c r="MDF11" s="74"/>
      <c r="MDG11" s="74"/>
      <c r="MDH11" s="74"/>
      <c r="MDI11" s="74"/>
      <c r="MDJ11" s="74"/>
      <c r="MDK11" s="74"/>
      <c r="MDL11" s="74"/>
      <c r="MDM11" s="74"/>
      <c r="MDN11" s="74"/>
      <c r="MDO11" s="74"/>
      <c r="MDP11" s="74"/>
      <c r="MDQ11" s="74"/>
      <c r="MDR11" s="74"/>
      <c r="MDS11" s="74"/>
      <c r="MDT11" s="74"/>
      <c r="MDU11" s="74"/>
      <c r="MDV11" s="74"/>
      <c r="MDW11" s="74"/>
      <c r="MDX11" s="74"/>
      <c r="MDY11" s="74"/>
      <c r="MDZ11" s="74"/>
      <c r="MEA11" s="74"/>
      <c r="MEB11" s="74"/>
      <c r="MEC11" s="74"/>
      <c r="MED11" s="74"/>
      <c r="MEE11" s="74"/>
      <c r="MEF11" s="74"/>
      <c r="MEG11" s="74"/>
      <c r="MEH11" s="74"/>
      <c r="MEI11" s="74"/>
      <c r="MEJ11" s="74"/>
      <c r="MEK11" s="74"/>
      <c r="MEL11" s="74"/>
      <c r="MEM11" s="74"/>
      <c r="MEN11" s="74"/>
      <c r="MEO11" s="74"/>
      <c r="MEP11" s="74"/>
      <c r="MEQ11" s="74"/>
      <c r="MER11" s="74"/>
      <c r="MES11" s="74"/>
      <c r="MET11" s="74"/>
      <c r="MEU11" s="74"/>
      <c r="MEV11" s="74"/>
      <c r="MEW11" s="74"/>
      <c r="MEX11" s="74"/>
      <c r="MEY11" s="74"/>
      <c r="MEZ11" s="74"/>
      <c r="MFA11" s="74"/>
      <c r="MFB11" s="74"/>
      <c r="MFC11" s="74"/>
      <c r="MFD11" s="74"/>
      <c r="MFE11" s="74"/>
      <c r="MFF11" s="74"/>
      <c r="MFG11" s="74"/>
      <c r="MFH11" s="74"/>
      <c r="MFI11" s="74"/>
      <c r="MFJ11" s="74"/>
      <c r="MFK11" s="74"/>
      <c r="MFL11" s="74"/>
      <c r="MFM11" s="74"/>
      <c r="MFN11" s="74"/>
      <c r="MFO11" s="74"/>
      <c r="MFP11" s="74"/>
      <c r="MFQ11" s="74"/>
      <c r="MFR11" s="74"/>
      <c r="MFS11" s="74"/>
      <c r="MFT11" s="74"/>
      <c r="MFU11" s="74"/>
      <c r="MFV11" s="74"/>
      <c r="MFW11" s="74"/>
      <c r="MFX11" s="74"/>
      <c r="MFY11" s="74"/>
      <c r="MFZ11" s="74"/>
      <c r="MGA11" s="74"/>
      <c r="MGB11" s="74"/>
      <c r="MGC11" s="74"/>
      <c r="MGD11" s="74"/>
      <c r="MGE11" s="74"/>
      <c r="MGF11" s="74"/>
      <c r="MGG11" s="74"/>
      <c r="MGH11" s="74"/>
      <c r="MGI11" s="74"/>
      <c r="MGJ11" s="74"/>
      <c r="MGK11" s="74"/>
      <c r="MGL11" s="74"/>
      <c r="MGM11" s="74"/>
      <c r="MGN11" s="74"/>
      <c r="MGO11" s="74"/>
      <c r="MGP11" s="74"/>
      <c r="MGQ11" s="74"/>
      <c r="MGR11" s="74"/>
      <c r="MGS11" s="74"/>
      <c r="MGT11" s="74"/>
      <c r="MGU11" s="74"/>
      <c r="MGV11" s="74"/>
      <c r="MGW11" s="74"/>
      <c r="MGX11" s="74"/>
      <c r="MGY11" s="74"/>
      <c r="MGZ11" s="74"/>
      <c r="MHA11" s="74"/>
      <c r="MHB11" s="74"/>
      <c r="MHC11" s="74"/>
      <c r="MHD11" s="74"/>
      <c r="MHE11" s="74"/>
      <c r="MHF11" s="74"/>
      <c r="MHG11" s="74"/>
      <c r="MHH11" s="74"/>
      <c r="MHI11" s="74"/>
      <c r="MHJ11" s="74"/>
      <c r="MHK11" s="74"/>
      <c r="MHL11" s="74"/>
      <c r="MHM11" s="74"/>
      <c r="MHN11" s="74"/>
      <c r="MHO11" s="74"/>
      <c r="MHP11" s="74"/>
      <c r="MHQ11" s="74"/>
      <c r="MHR11" s="74"/>
      <c r="MHS11" s="74"/>
      <c r="MHT11" s="74"/>
      <c r="MHU11" s="74"/>
      <c r="MHV11" s="74"/>
      <c r="MHW11" s="74"/>
      <c r="MHX11" s="74"/>
      <c r="MHY11" s="74"/>
      <c r="MHZ11" s="74"/>
      <c r="MIA11" s="74"/>
      <c r="MIB11" s="74"/>
      <c r="MIC11" s="74"/>
      <c r="MID11" s="74"/>
      <c r="MIE11" s="74"/>
      <c r="MIF11" s="74"/>
      <c r="MIG11" s="74"/>
      <c r="MIH11" s="74"/>
      <c r="MII11" s="74"/>
      <c r="MIJ11" s="74"/>
      <c r="MIK11" s="74"/>
      <c r="MIL11" s="74"/>
      <c r="MIM11" s="74"/>
      <c r="MIN11" s="74"/>
      <c r="MIO11" s="74"/>
      <c r="MIP11" s="74"/>
      <c r="MIQ11" s="74"/>
      <c r="MIR11" s="74"/>
      <c r="MIS11" s="74"/>
      <c r="MIT11" s="74"/>
      <c r="MIU11" s="74"/>
      <c r="MIV11" s="74"/>
      <c r="MIW11" s="74"/>
      <c r="MIX11" s="74"/>
      <c r="MIY11" s="74"/>
      <c r="MIZ11" s="74"/>
      <c r="MJA11" s="74"/>
      <c r="MJB11" s="74"/>
      <c r="MJC11" s="74"/>
      <c r="MJD11" s="74"/>
      <c r="MJE11" s="74"/>
      <c r="MJF11" s="74"/>
      <c r="MJG11" s="74"/>
      <c r="MJH11" s="74"/>
      <c r="MJI11" s="74"/>
      <c r="MJJ11" s="74"/>
      <c r="MJK11" s="74"/>
      <c r="MJL11" s="74"/>
      <c r="MJM11" s="74"/>
      <c r="MJN11" s="74"/>
      <c r="MJO11" s="74"/>
      <c r="MJP11" s="74"/>
      <c r="MJQ11" s="74"/>
      <c r="MJR11" s="74"/>
      <c r="MJS11" s="74"/>
      <c r="MJT11" s="74"/>
      <c r="MJU11" s="74"/>
      <c r="MJV11" s="74"/>
      <c r="MJW11" s="74"/>
      <c r="MJX11" s="74"/>
      <c r="MJY11" s="74"/>
      <c r="MJZ11" s="74"/>
      <c r="MKA11" s="74"/>
      <c r="MKB11" s="74"/>
      <c r="MKC11" s="74"/>
      <c r="MKD11" s="74"/>
      <c r="MKE11" s="74"/>
      <c r="MKF11" s="74"/>
      <c r="MKG11" s="74"/>
      <c r="MKH11" s="74"/>
      <c r="MKI11" s="74"/>
      <c r="MKJ11" s="74"/>
      <c r="MKK11" s="74"/>
      <c r="MKL11" s="74"/>
      <c r="MKM11" s="74"/>
      <c r="MKN11" s="74"/>
      <c r="MKO11" s="74"/>
      <c r="MKP11" s="74"/>
      <c r="MKQ11" s="74"/>
      <c r="MKR11" s="74"/>
      <c r="MKS11" s="74"/>
      <c r="MKT11" s="74"/>
      <c r="MKU11" s="74"/>
      <c r="MKV11" s="74"/>
      <c r="MKW11" s="74"/>
      <c r="MKX11" s="74"/>
      <c r="MKY11" s="74"/>
      <c r="MKZ11" s="74"/>
      <c r="MLA11" s="74"/>
      <c r="MLB11" s="74"/>
      <c r="MLC11" s="74"/>
      <c r="MLD11" s="74"/>
      <c r="MLE11" s="74"/>
      <c r="MLF11" s="74"/>
      <c r="MLG11" s="74"/>
      <c r="MLH11" s="74"/>
      <c r="MLI11" s="74"/>
      <c r="MLJ11" s="74"/>
      <c r="MLK11" s="74"/>
      <c r="MLL11" s="74"/>
      <c r="MLM11" s="74"/>
      <c r="MLN11" s="74"/>
      <c r="MLO11" s="74"/>
      <c r="MLP11" s="74"/>
      <c r="MLQ11" s="74"/>
      <c r="MLR11" s="74"/>
      <c r="MLS11" s="74"/>
      <c r="MLT11" s="74"/>
      <c r="MLU11" s="74"/>
      <c r="MLV11" s="74"/>
      <c r="MLW11" s="74"/>
      <c r="MLX11" s="74"/>
      <c r="MLY11" s="74"/>
      <c r="MLZ11" s="74"/>
      <c r="MMA11" s="74"/>
      <c r="MMB11" s="74"/>
      <c r="MMC11" s="74"/>
      <c r="MMD11" s="74"/>
      <c r="MME11" s="74"/>
      <c r="MMF11" s="74"/>
      <c r="MMG11" s="74"/>
      <c r="MMH11" s="74"/>
      <c r="MMI11" s="74"/>
      <c r="MMJ11" s="74"/>
      <c r="MMK11" s="74"/>
      <c r="MML11" s="74"/>
      <c r="MMM11" s="74"/>
      <c r="MMN11" s="74"/>
      <c r="MMO11" s="74"/>
      <c r="MMP11" s="74"/>
      <c r="MMQ11" s="74"/>
      <c r="MMR11" s="74"/>
      <c r="MMS11" s="74"/>
      <c r="MMT11" s="74"/>
      <c r="MMU11" s="74"/>
      <c r="MMV11" s="74"/>
      <c r="MMW11" s="74"/>
      <c r="MMX11" s="74"/>
      <c r="MMY11" s="74"/>
      <c r="MMZ11" s="74"/>
      <c r="MNA11" s="74"/>
      <c r="MNB11" s="74"/>
      <c r="MNC11" s="74"/>
      <c r="MND11" s="74"/>
      <c r="MNE11" s="74"/>
      <c r="MNF11" s="74"/>
      <c r="MNG11" s="74"/>
      <c r="MNH11" s="74"/>
      <c r="MNI11" s="74"/>
      <c r="MNJ11" s="74"/>
      <c r="MNK11" s="74"/>
      <c r="MNL11" s="74"/>
      <c r="MNM11" s="74"/>
      <c r="MNN11" s="74"/>
      <c r="MNO11" s="74"/>
      <c r="MNP11" s="74"/>
      <c r="MNQ11" s="74"/>
      <c r="MNR11" s="74"/>
      <c r="MNS11" s="74"/>
      <c r="MNT11" s="74"/>
      <c r="MNU11" s="74"/>
      <c r="MNV11" s="74"/>
      <c r="MNW11" s="74"/>
      <c r="MNX11" s="74"/>
      <c r="MNY11" s="74"/>
      <c r="MNZ11" s="74"/>
      <c r="MOA11" s="74"/>
      <c r="MOB11" s="74"/>
      <c r="MOC11" s="74"/>
      <c r="MOD11" s="74"/>
      <c r="MOE11" s="74"/>
      <c r="MOF11" s="74"/>
      <c r="MOG11" s="74"/>
      <c r="MOH11" s="74"/>
      <c r="MOI11" s="74"/>
      <c r="MOJ11" s="74"/>
      <c r="MOK11" s="74"/>
      <c r="MOL11" s="74"/>
      <c r="MOM11" s="74"/>
      <c r="MON11" s="74"/>
      <c r="MOO11" s="74"/>
      <c r="MOP11" s="74"/>
      <c r="MOQ11" s="74"/>
      <c r="MOR11" s="74"/>
      <c r="MOS11" s="74"/>
      <c r="MOT11" s="74"/>
      <c r="MOU11" s="74"/>
      <c r="MOV11" s="74"/>
      <c r="MOW11" s="74"/>
      <c r="MOX11" s="74"/>
      <c r="MOY11" s="74"/>
      <c r="MOZ11" s="74"/>
      <c r="MPA11" s="74"/>
      <c r="MPB11" s="74"/>
      <c r="MPC11" s="74"/>
      <c r="MPD11" s="74"/>
      <c r="MPE11" s="74"/>
      <c r="MPF11" s="74"/>
      <c r="MPG11" s="74"/>
      <c r="MPH11" s="74"/>
      <c r="MPI11" s="74"/>
      <c r="MPJ11" s="74"/>
      <c r="MPK11" s="74"/>
      <c r="MPL11" s="74"/>
      <c r="MPM11" s="74"/>
      <c r="MPN11" s="74"/>
      <c r="MPO11" s="74"/>
      <c r="MPP11" s="74"/>
      <c r="MPQ11" s="74"/>
      <c r="MPR11" s="74"/>
      <c r="MPS11" s="74"/>
      <c r="MPT11" s="74"/>
      <c r="MPU11" s="74"/>
      <c r="MPV11" s="74"/>
      <c r="MPW11" s="74"/>
      <c r="MPX11" s="74"/>
      <c r="MPY11" s="74"/>
      <c r="MPZ11" s="74"/>
      <c r="MQA11" s="74"/>
      <c r="MQB11" s="74"/>
      <c r="MQC11" s="74"/>
      <c r="MQD11" s="74"/>
      <c r="MQE11" s="74"/>
      <c r="MQF11" s="74"/>
      <c r="MQG11" s="74"/>
      <c r="MQH11" s="74"/>
      <c r="MQI11" s="74"/>
      <c r="MQJ11" s="74"/>
      <c r="MQK11" s="74"/>
      <c r="MQL11" s="74"/>
      <c r="MQM11" s="74"/>
      <c r="MQN11" s="74"/>
      <c r="MQO11" s="74"/>
      <c r="MQP11" s="74"/>
      <c r="MQQ11" s="74"/>
      <c r="MQR11" s="74"/>
      <c r="MQS11" s="74"/>
      <c r="MQT11" s="74"/>
      <c r="MQU11" s="74"/>
      <c r="MQV11" s="74"/>
      <c r="MQW11" s="74"/>
      <c r="MQX11" s="74"/>
      <c r="MQY11" s="74"/>
      <c r="MQZ11" s="74"/>
      <c r="MRA11" s="74"/>
      <c r="MRB11" s="74"/>
      <c r="MRC11" s="74"/>
      <c r="MRD11" s="74"/>
      <c r="MRE11" s="74"/>
      <c r="MRF11" s="74"/>
      <c r="MRG11" s="74"/>
      <c r="MRH11" s="74"/>
      <c r="MRI11" s="74"/>
      <c r="MRJ11" s="74"/>
      <c r="MRK11" s="74"/>
      <c r="MRL11" s="74"/>
      <c r="MRM11" s="74"/>
      <c r="MRN11" s="74"/>
      <c r="MRO11" s="74"/>
      <c r="MRP11" s="74"/>
      <c r="MRQ11" s="74"/>
      <c r="MRR11" s="74"/>
      <c r="MRS11" s="74"/>
      <c r="MRT11" s="74"/>
      <c r="MRU11" s="74"/>
      <c r="MRV11" s="74"/>
      <c r="MRW11" s="74"/>
      <c r="MRX11" s="74"/>
      <c r="MRY11" s="74"/>
      <c r="MRZ11" s="74"/>
      <c r="MSA11" s="74"/>
      <c r="MSB11" s="74"/>
      <c r="MSC11" s="74"/>
      <c r="MSD11" s="74"/>
      <c r="MSE11" s="74"/>
      <c r="MSF11" s="74"/>
      <c r="MSG11" s="74"/>
      <c r="MSH11" s="74"/>
      <c r="MSI11" s="74"/>
      <c r="MSJ11" s="74"/>
      <c r="MSK11" s="74"/>
      <c r="MSL11" s="74"/>
      <c r="MSM11" s="74"/>
      <c r="MSN11" s="74"/>
      <c r="MSO11" s="74"/>
      <c r="MSP11" s="74"/>
      <c r="MSQ11" s="74"/>
      <c r="MSR11" s="74"/>
      <c r="MSS11" s="74"/>
      <c r="MST11" s="74"/>
      <c r="MSU11" s="74"/>
      <c r="MSV11" s="74"/>
      <c r="MSW11" s="74"/>
      <c r="MSX11" s="74"/>
      <c r="MSY11" s="74"/>
      <c r="MSZ11" s="74"/>
      <c r="MTA11" s="74"/>
      <c r="MTB11" s="74"/>
      <c r="MTC11" s="74"/>
      <c r="MTD11" s="74"/>
      <c r="MTE11" s="74"/>
      <c r="MTF11" s="74"/>
      <c r="MTG11" s="74"/>
      <c r="MTH11" s="74"/>
      <c r="MTI11" s="74"/>
      <c r="MTJ11" s="74"/>
      <c r="MTK11" s="74"/>
      <c r="MTL11" s="74"/>
      <c r="MTM11" s="74"/>
      <c r="MTN11" s="74"/>
      <c r="MTO11" s="74"/>
      <c r="MTP11" s="74"/>
      <c r="MTQ11" s="74"/>
      <c r="MTR11" s="74"/>
      <c r="MTS11" s="74"/>
      <c r="MTT11" s="74"/>
      <c r="MTU11" s="74"/>
      <c r="MTV11" s="74"/>
      <c r="MTW11" s="74"/>
      <c r="MTX11" s="74"/>
      <c r="MTY11" s="74"/>
      <c r="MTZ11" s="74"/>
      <c r="MUA11" s="74"/>
      <c r="MUB11" s="74"/>
      <c r="MUC11" s="74"/>
      <c r="MUD11" s="74"/>
      <c r="MUE11" s="74"/>
      <c r="MUF11" s="74"/>
      <c r="MUG11" s="74"/>
      <c r="MUH11" s="74"/>
      <c r="MUI11" s="74"/>
      <c r="MUJ11" s="74"/>
      <c r="MUK11" s="74"/>
      <c r="MUL11" s="74"/>
      <c r="MUM11" s="74"/>
      <c r="MUN11" s="74"/>
      <c r="MUO11" s="74"/>
      <c r="MUP11" s="74"/>
      <c r="MUQ11" s="74"/>
      <c r="MUR11" s="74"/>
      <c r="MUS11" s="74"/>
      <c r="MUT11" s="74"/>
      <c r="MUU11" s="74"/>
      <c r="MUV11" s="74"/>
      <c r="MUW11" s="74"/>
      <c r="MUX11" s="74"/>
      <c r="MUY11" s="74"/>
      <c r="MUZ11" s="74"/>
      <c r="MVA11" s="74"/>
      <c r="MVB11" s="74"/>
      <c r="MVC11" s="74"/>
      <c r="MVD11" s="74"/>
      <c r="MVE11" s="74"/>
      <c r="MVF11" s="74"/>
      <c r="MVG11" s="74"/>
      <c r="MVH11" s="74"/>
      <c r="MVI11" s="74"/>
      <c r="MVJ11" s="74"/>
      <c r="MVK11" s="74"/>
      <c r="MVL11" s="74"/>
      <c r="MVM11" s="74"/>
      <c r="MVN11" s="74"/>
      <c r="MVO11" s="74"/>
      <c r="MVP11" s="74"/>
      <c r="MVQ11" s="74"/>
      <c r="MVR11" s="74"/>
      <c r="MVS11" s="74"/>
      <c r="MVT11" s="74"/>
      <c r="MVU11" s="74"/>
      <c r="MVV11" s="74"/>
      <c r="MVW11" s="74"/>
      <c r="MVX11" s="74"/>
      <c r="MVY11" s="74"/>
      <c r="MVZ11" s="74"/>
      <c r="MWA11" s="74"/>
      <c r="MWB11" s="74"/>
      <c r="MWC11" s="74"/>
      <c r="MWD11" s="74"/>
      <c r="MWE11" s="74"/>
      <c r="MWF11" s="74"/>
      <c r="MWG11" s="74"/>
      <c r="MWH11" s="74"/>
      <c r="MWI11" s="74"/>
      <c r="MWJ11" s="74"/>
      <c r="MWK11" s="74"/>
      <c r="MWL11" s="74"/>
      <c r="MWM11" s="74"/>
      <c r="MWN11" s="74"/>
      <c r="MWO11" s="74"/>
      <c r="MWP11" s="74"/>
      <c r="MWQ11" s="74"/>
      <c r="MWR11" s="74"/>
      <c r="MWS11" s="74"/>
      <c r="MWT11" s="74"/>
      <c r="MWU11" s="74"/>
      <c r="MWV11" s="74"/>
      <c r="MWW11" s="74"/>
      <c r="MWX11" s="74"/>
      <c r="MWY11" s="74"/>
      <c r="MWZ11" s="74"/>
      <c r="MXA11" s="74"/>
      <c r="MXB11" s="74"/>
      <c r="MXC11" s="74"/>
      <c r="MXD11" s="74"/>
      <c r="MXE11" s="74"/>
      <c r="MXF11" s="74"/>
      <c r="MXG11" s="74"/>
      <c r="MXH11" s="74"/>
      <c r="MXI11" s="74"/>
      <c r="MXJ11" s="74"/>
      <c r="MXK11" s="74"/>
      <c r="MXL11" s="74"/>
      <c r="MXM11" s="74"/>
      <c r="MXN11" s="74"/>
      <c r="MXO11" s="74"/>
      <c r="MXP11" s="74"/>
      <c r="MXQ11" s="74"/>
      <c r="MXR11" s="74"/>
      <c r="MXS11" s="74"/>
      <c r="MXT11" s="74"/>
      <c r="MXU11" s="74"/>
      <c r="MXV11" s="74"/>
      <c r="MXW11" s="74"/>
      <c r="MXX11" s="74"/>
      <c r="MXY11" s="74"/>
      <c r="MXZ11" s="74"/>
      <c r="MYA11" s="74"/>
      <c r="MYB11" s="74"/>
      <c r="MYC11" s="74"/>
      <c r="MYD11" s="74"/>
      <c r="MYE11" s="74"/>
      <c r="MYF11" s="74"/>
      <c r="MYG11" s="74"/>
      <c r="MYH11" s="74"/>
      <c r="MYI11" s="74"/>
      <c r="MYJ11" s="74"/>
      <c r="MYK11" s="74"/>
      <c r="MYL11" s="74"/>
      <c r="MYM11" s="74"/>
      <c r="MYN11" s="74"/>
      <c r="MYO11" s="74"/>
      <c r="MYP11" s="74"/>
      <c r="MYQ11" s="74"/>
      <c r="MYR11" s="74"/>
      <c r="MYS11" s="74"/>
      <c r="MYT11" s="74"/>
      <c r="MYU11" s="74"/>
      <c r="MYV11" s="74"/>
      <c r="MYW11" s="74"/>
      <c r="MYX11" s="74"/>
      <c r="MYY11" s="74"/>
      <c r="MYZ11" s="74"/>
      <c r="MZA11" s="74"/>
      <c r="MZB11" s="74"/>
      <c r="MZC11" s="74"/>
      <c r="MZD11" s="74"/>
      <c r="MZE11" s="74"/>
      <c r="MZF11" s="74"/>
      <c r="MZG11" s="74"/>
      <c r="MZH11" s="74"/>
      <c r="MZI11" s="74"/>
      <c r="MZJ11" s="74"/>
      <c r="MZK11" s="74"/>
      <c r="MZL11" s="74"/>
      <c r="MZM11" s="74"/>
      <c r="MZN11" s="74"/>
      <c r="MZO11" s="74"/>
      <c r="MZP11" s="74"/>
      <c r="MZQ11" s="74"/>
      <c r="MZR11" s="74"/>
      <c r="MZS11" s="74"/>
      <c r="MZT11" s="74"/>
      <c r="MZU11" s="74"/>
      <c r="MZV11" s="74"/>
      <c r="MZW11" s="74"/>
      <c r="MZX11" s="74"/>
      <c r="MZY11" s="74"/>
      <c r="MZZ11" s="74"/>
      <c r="NAA11" s="74"/>
      <c r="NAB11" s="74"/>
      <c r="NAC11" s="74"/>
      <c r="NAD11" s="74"/>
      <c r="NAE11" s="74"/>
      <c r="NAF11" s="74"/>
      <c r="NAG11" s="74"/>
      <c r="NAH11" s="74"/>
      <c r="NAI11" s="74"/>
      <c r="NAJ11" s="74"/>
      <c r="NAK11" s="74"/>
      <c r="NAL11" s="74"/>
      <c r="NAM11" s="74"/>
      <c r="NAN11" s="74"/>
      <c r="NAO11" s="74"/>
      <c r="NAP11" s="74"/>
      <c r="NAQ11" s="74"/>
      <c r="NAR11" s="74"/>
      <c r="NAS11" s="74"/>
      <c r="NAT11" s="74"/>
      <c r="NAU11" s="74"/>
      <c r="NAV11" s="74"/>
      <c r="NAW11" s="74"/>
      <c r="NAX11" s="74"/>
      <c r="NAY11" s="74"/>
      <c r="NAZ11" s="74"/>
      <c r="NBA11" s="74"/>
      <c r="NBB11" s="74"/>
      <c r="NBC11" s="74"/>
      <c r="NBD11" s="74"/>
      <c r="NBE11" s="74"/>
      <c r="NBF11" s="74"/>
      <c r="NBG11" s="74"/>
      <c r="NBH11" s="74"/>
      <c r="NBI11" s="74"/>
      <c r="NBJ11" s="74"/>
      <c r="NBK11" s="74"/>
      <c r="NBL11" s="74"/>
      <c r="NBM11" s="74"/>
      <c r="NBN11" s="74"/>
      <c r="NBO11" s="74"/>
      <c r="NBP11" s="74"/>
      <c r="NBQ11" s="74"/>
      <c r="NBR11" s="74"/>
      <c r="NBS11" s="74"/>
      <c r="NBT11" s="74"/>
      <c r="NBU11" s="74"/>
      <c r="NBV11" s="74"/>
      <c r="NBW11" s="74"/>
      <c r="NBX11" s="74"/>
      <c r="NBY11" s="74"/>
      <c r="NBZ11" s="74"/>
      <c r="NCA11" s="74"/>
      <c r="NCB11" s="74"/>
      <c r="NCC11" s="74"/>
      <c r="NCD11" s="74"/>
      <c r="NCE11" s="74"/>
      <c r="NCF11" s="74"/>
      <c r="NCG11" s="74"/>
      <c r="NCH11" s="74"/>
      <c r="NCI11" s="74"/>
      <c r="NCJ11" s="74"/>
      <c r="NCK11" s="74"/>
      <c r="NCL11" s="74"/>
      <c r="NCM11" s="74"/>
      <c r="NCN11" s="74"/>
      <c r="NCO11" s="74"/>
      <c r="NCP11" s="74"/>
      <c r="NCQ11" s="74"/>
      <c r="NCR11" s="74"/>
      <c r="NCS11" s="74"/>
      <c r="NCT11" s="74"/>
      <c r="NCU11" s="74"/>
      <c r="NCV11" s="74"/>
      <c r="NCW11" s="74"/>
      <c r="NCX11" s="74"/>
      <c r="NCY11" s="74"/>
      <c r="NCZ11" s="74"/>
      <c r="NDA11" s="74"/>
      <c r="NDB11" s="74"/>
      <c r="NDC11" s="74"/>
      <c r="NDD11" s="74"/>
      <c r="NDE11" s="74"/>
      <c r="NDF11" s="74"/>
      <c r="NDG11" s="74"/>
      <c r="NDH11" s="74"/>
      <c r="NDI11" s="74"/>
      <c r="NDJ11" s="74"/>
      <c r="NDK11" s="74"/>
      <c r="NDL11" s="74"/>
      <c r="NDM11" s="74"/>
      <c r="NDN11" s="74"/>
      <c r="NDO11" s="74"/>
      <c r="NDP11" s="74"/>
      <c r="NDQ11" s="74"/>
      <c r="NDR11" s="74"/>
      <c r="NDS11" s="74"/>
      <c r="NDT11" s="74"/>
      <c r="NDU11" s="74"/>
      <c r="NDV11" s="74"/>
      <c r="NDW11" s="74"/>
      <c r="NDX11" s="74"/>
      <c r="NDY11" s="74"/>
      <c r="NDZ11" s="74"/>
      <c r="NEA11" s="74"/>
      <c r="NEB11" s="74"/>
      <c r="NEC11" s="74"/>
      <c r="NED11" s="74"/>
      <c r="NEE11" s="74"/>
      <c r="NEF11" s="74"/>
      <c r="NEG11" s="74"/>
      <c r="NEH11" s="74"/>
      <c r="NEI11" s="74"/>
      <c r="NEJ11" s="74"/>
      <c r="NEK11" s="74"/>
      <c r="NEL11" s="74"/>
      <c r="NEM11" s="74"/>
      <c r="NEN11" s="74"/>
      <c r="NEO11" s="74"/>
      <c r="NEP11" s="74"/>
      <c r="NEQ11" s="74"/>
      <c r="NER11" s="74"/>
      <c r="NES11" s="74"/>
      <c r="NET11" s="74"/>
      <c r="NEU11" s="74"/>
      <c r="NEV11" s="74"/>
      <c r="NEW11" s="74"/>
      <c r="NEX11" s="74"/>
      <c r="NEY11" s="74"/>
      <c r="NEZ11" s="74"/>
      <c r="NFA11" s="74"/>
      <c r="NFB11" s="74"/>
      <c r="NFC11" s="74"/>
      <c r="NFD11" s="74"/>
      <c r="NFE11" s="74"/>
      <c r="NFF11" s="74"/>
      <c r="NFG11" s="74"/>
      <c r="NFH11" s="74"/>
      <c r="NFI11" s="74"/>
      <c r="NFJ11" s="74"/>
      <c r="NFK11" s="74"/>
      <c r="NFL11" s="74"/>
      <c r="NFM11" s="74"/>
      <c r="NFN11" s="74"/>
      <c r="NFO11" s="74"/>
      <c r="NFP11" s="74"/>
      <c r="NFQ11" s="74"/>
      <c r="NFR11" s="74"/>
      <c r="NFS11" s="74"/>
      <c r="NFT11" s="74"/>
      <c r="NFU11" s="74"/>
      <c r="NFV11" s="74"/>
      <c r="NFW11" s="74"/>
      <c r="NFX11" s="74"/>
      <c r="NFY11" s="74"/>
      <c r="NFZ11" s="74"/>
      <c r="NGA11" s="74"/>
      <c r="NGB11" s="74"/>
      <c r="NGC11" s="74"/>
      <c r="NGD11" s="74"/>
      <c r="NGE11" s="74"/>
      <c r="NGF11" s="74"/>
      <c r="NGG11" s="74"/>
      <c r="NGH11" s="74"/>
      <c r="NGI11" s="74"/>
      <c r="NGJ11" s="74"/>
      <c r="NGK11" s="74"/>
      <c r="NGL11" s="74"/>
      <c r="NGM11" s="74"/>
      <c r="NGN11" s="74"/>
      <c r="NGO11" s="74"/>
      <c r="NGP11" s="74"/>
      <c r="NGQ11" s="74"/>
      <c r="NGR11" s="74"/>
      <c r="NGS11" s="74"/>
      <c r="NGT11" s="74"/>
      <c r="NGU11" s="74"/>
      <c r="NGV11" s="74"/>
      <c r="NGW11" s="74"/>
      <c r="NGX11" s="74"/>
      <c r="NGY11" s="74"/>
      <c r="NGZ11" s="74"/>
      <c r="NHA11" s="74"/>
      <c r="NHB11" s="74"/>
      <c r="NHC11" s="74"/>
      <c r="NHD11" s="74"/>
      <c r="NHE11" s="74"/>
      <c r="NHF11" s="74"/>
      <c r="NHG11" s="74"/>
      <c r="NHH11" s="74"/>
      <c r="NHI11" s="74"/>
      <c r="NHJ11" s="74"/>
      <c r="NHK11" s="74"/>
      <c r="NHL11" s="74"/>
      <c r="NHM11" s="74"/>
      <c r="NHN11" s="74"/>
      <c r="NHO11" s="74"/>
      <c r="NHP11" s="74"/>
      <c r="NHQ11" s="74"/>
      <c r="NHR11" s="74"/>
      <c r="NHS11" s="74"/>
      <c r="NHT11" s="74"/>
      <c r="NHU11" s="74"/>
      <c r="NHV11" s="74"/>
      <c r="NHW11" s="74"/>
      <c r="NHX11" s="74"/>
      <c r="NHY11" s="74"/>
      <c r="NHZ11" s="74"/>
      <c r="NIA11" s="74"/>
      <c r="NIB11" s="74"/>
      <c r="NIC11" s="74"/>
      <c r="NID11" s="74"/>
      <c r="NIE11" s="74"/>
      <c r="NIF11" s="74"/>
      <c r="NIG11" s="74"/>
      <c r="NIH11" s="74"/>
      <c r="NII11" s="74"/>
      <c r="NIJ11" s="74"/>
      <c r="NIK11" s="74"/>
      <c r="NIL11" s="74"/>
      <c r="NIM11" s="74"/>
      <c r="NIN11" s="74"/>
      <c r="NIO11" s="74"/>
      <c r="NIP11" s="74"/>
      <c r="NIQ11" s="74"/>
      <c r="NIR11" s="74"/>
      <c r="NIS11" s="74"/>
      <c r="NIT11" s="74"/>
      <c r="NIU11" s="74"/>
      <c r="NIV11" s="74"/>
      <c r="NIW11" s="74"/>
      <c r="NIX11" s="74"/>
      <c r="NIY11" s="74"/>
      <c r="NIZ11" s="74"/>
      <c r="NJA11" s="74"/>
      <c r="NJB11" s="74"/>
      <c r="NJC11" s="74"/>
      <c r="NJD11" s="74"/>
      <c r="NJE11" s="74"/>
      <c r="NJF11" s="74"/>
      <c r="NJG11" s="74"/>
      <c r="NJH11" s="74"/>
      <c r="NJI11" s="74"/>
      <c r="NJJ11" s="74"/>
      <c r="NJK11" s="74"/>
      <c r="NJL11" s="74"/>
      <c r="NJM11" s="74"/>
      <c r="NJN11" s="74"/>
      <c r="NJO11" s="74"/>
      <c r="NJP11" s="74"/>
      <c r="NJQ11" s="74"/>
      <c r="NJR11" s="74"/>
      <c r="NJS11" s="74"/>
      <c r="NJT11" s="74"/>
      <c r="NJU11" s="74"/>
      <c r="NJV11" s="74"/>
      <c r="NJW11" s="74"/>
      <c r="NJX11" s="74"/>
      <c r="NJY11" s="74"/>
      <c r="NJZ11" s="74"/>
      <c r="NKA11" s="74"/>
      <c r="NKB11" s="74"/>
      <c r="NKC11" s="74"/>
      <c r="NKD11" s="74"/>
      <c r="NKE11" s="74"/>
      <c r="NKF11" s="74"/>
      <c r="NKG11" s="74"/>
      <c r="NKH11" s="74"/>
      <c r="NKI11" s="74"/>
      <c r="NKJ11" s="74"/>
      <c r="NKK11" s="74"/>
      <c r="NKL11" s="74"/>
      <c r="NKM11" s="74"/>
      <c r="NKN11" s="74"/>
      <c r="NKO11" s="74"/>
      <c r="NKP11" s="74"/>
      <c r="NKQ11" s="74"/>
      <c r="NKR11" s="74"/>
      <c r="NKS11" s="74"/>
      <c r="NKT11" s="74"/>
      <c r="NKU11" s="74"/>
      <c r="NKV11" s="74"/>
      <c r="NKW11" s="74"/>
      <c r="NKX11" s="74"/>
      <c r="NKY11" s="74"/>
      <c r="NKZ11" s="74"/>
      <c r="NLA11" s="74"/>
      <c r="NLB11" s="74"/>
      <c r="NLC11" s="74"/>
      <c r="NLD11" s="74"/>
      <c r="NLE11" s="74"/>
      <c r="NLF11" s="74"/>
      <c r="NLG11" s="74"/>
      <c r="NLH11" s="74"/>
      <c r="NLI11" s="74"/>
      <c r="NLJ11" s="74"/>
      <c r="NLK11" s="74"/>
      <c r="NLL11" s="74"/>
      <c r="NLM11" s="74"/>
      <c r="NLN11" s="74"/>
      <c r="NLO11" s="74"/>
      <c r="NLP11" s="74"/>
      <c r="NLQ11" s="74"/>
      <c r="NLR11" s="74"/>
      <c r="NLS11" s="74"/>
      <c r="NLT11" s="74"/>
      <c r="NLU11" s="74"/>
      <c r="NLV11" s="74"/>
      <c r="NLW11" s="74"/>
      <c r="NLX11" s="74"/>
      <c r="NLY11" s="74"/>
      <c r="NLZ11" s="74"/>
      <c r="NMA11" s="74"/>
      <c r="NMB11" s="74"/>
      <c r="NMC11" s="74"/>
      <c r="NMD11" s="74"/>
      <c r="NME11" s="74"/>
      <c r="NMF11" s="74"/>
      <c r="NMG11" s="74"/>
      <c r="NMH11" s="74"/>
      <c r="NMI11" s="74"/>
      <c r="NMJ11" s="74"/>
      <c r="NMK11" s="74"/>
      <c r="NML11" s="74"/>
      <c r="NMM11" s="74"/>
      <c r="NMN11" s="74"/>
      <c r="NMO11" s="74"/>
      <c r="NMP11" s="74"/>
      <c r="NMQ11" s="74"/>
      <c r="NMR11" s="74"/>
      <c r="NMS11" s="74"/>
      <c r="NMT11" s="74"/>
      <c r="NMU11" s="74"/>
      <c r="NMV11" s="74"/>
      <c r="NMW11" s="74"/>
      <c r="NMX11" s="74"/>
      <c r="NMY11" s="74"/>
      <c r="NMZ11" s="74"/>
      <c r="NNA11" s="74"/>
      <c r="NNB11" s="74"/>
      <c r="NNC11" s="74"/>
      <c r="NND11" s="74"/>
      <c r="NNE11" s="74"/>
      <c r="NNF11" s="74"/>
      <c r="NNG11" s="74"/>
      <c r="NNH11" s="74"/>
      <c r="NNI11" s="74"/>
      <c r="NNJ11" s="74"/>
      <c r="NNK11" s="74"/>
      <c r="NNL11" s="74"/>
      <c r="NNM11" s="74"/>
      <c r="NNN11" s="74"/>
      <c r="NNO11" s="74"/>
      <c r="NNP11" s="74"/>
      <c r="NNQ11" s="74"/>
      <c r="NNR11" s="74"/>
      <c r="NNS11" s="74"/>
      <c r="NNT11" s="74"/>
      <c r="NNU11" s="74"/>
      <c r="NNV11" s="74"/>
      <c r="NNW11" s="74"/>
      <c r="NNX11" s="74"/>
      <c r="NNY11" s="74"/>
      <c r="NNZ11" s="74"/>
      <c r="NOA11" s="74"/>
      <c r="NOB11" s="74"/>
      <c r="NOC11" s="74"/>
      <c r="NOD11" s="74"/>
      <c r="NOE11" s="74"/>
      <c r="NOF11" s="74"/>
      <c r="NOG11" s="74"/>
      <c r="NOH11" s="74"/>
      <c r="NOI11" s="74"/>
      <c r="NOJ11" s="74"/>
      <c r="NOK11" s="74"/>
      <c r="NOL11" s="74"/>
      <c r="NOM11" s="74"/>
      <c r="NON11" s="74"/>
      <c r="NOO11" s="74"/>
      <c r="NOP11" s="74"/>
      <c r="NOQ11" s="74"/>
      <c r="NOR11" s="74"/>
      <c r="NOS11" s="74"/>
      <c r="NOT11" s="74"/>
      <c r="NOU11" s="74"/>
      <c r="NOV11" s="74"/>
      <c r="NOW11" s="74"/>
      <c r="NOX11" s="74"/>
      <c r="NOY11" s="74"/>
      <c r="NOZ11" s="74"/>
      <c r="NPA11" s="74"/>
      <c r="NPB11" s="74"/>
      <c r="NPC11" s="74"/>
      <c r="NPD11" s="74"/>
      <c r="NPE11" s="74"/>
      <c r="NPF11" s="74"/>
      <c r="NPG11" s="74"/>
      <c r="NPH11" s="74"/>
      <c r="NPI11" s="74"/>
      <c r="NPJ11" s="74"/>
      <c r="NPK11" s="74"/>
      <c r="NPL11" s="74"/>
      <c r="NPM11" s="74"/>
      <c r="NPN11" s="74"/>
      <c r="NPO11" s="74"/>
      <c r="NPP11" s="74"/>
      <c r="NPQ11" s="74"/>
      <c r="NPR11" s="74"/>
      <c r="NPS11" s="74"/>
      <c r="NPT11" s="74"/>
      <c r="NPU11" s="74"/>
      <c r="NPV11" s="74"/>
      <c r="NPW11" s="74"/>
      <c r="NPX11" s="74"/>
      <c r="NPY11" s="74"/>
      <c r="NPZ11" s="74"/>
      <c r="NQA11" s="74"/>
      <c r="NQB11" s="74"/>
      <c r="NQC11" s="74"/>
      <c r="NQD11" s="74"/>
      <c r="NQE11" s="74"/>
      <c r="NQF11" s="74"/>
      <c r="NQG11" s="74"/>
      <c r="NQH11" s="74"/>
      <c r="NQI11" s="74"/>
      <c r="NQJ11" s="74"/>
      <c r="NQK11" s="74"/>
      <c r="NQL11" s="74"/>
      <c r="NQM11" s="74"/>
      <c r="NQN11" s="74"/>
      <c r="NQO11" s="74"/>
      <c r="NQP11" s="74"/>
      <c r="NQQ11" s="74"/>
      <c r="NQR11" s="74"/>
      <c r="NQS11" s="74"/>
      <c r="NQT11" s="74"/>
      <c r="NQU11" s="74"/>
      <c r="NQV11" s="74"/>
      <c r="NQW11" s="74"/>
      <c r="NQX11" s="74"/>
      <c r="NQY11" s="74"/>
      <c r="NQZ11" s="74"/>
      <c r="NRA11" s="74"/>
      <c r="NRB11" s="74"/>
      <c r="NRC11" s="74"/>
      <c r="NRD11" s="74"/>
      <c r="NRE11" s="74"/>
      <c r="NRF11" s="74"/>
      <c r="NRG11" s="74"/>
      <c r="NRH11" s="74"/>
      <c r="NRI11" s="74"/>
      <c r="NRJ11" s="74"/>
      <c r="NRK11" s="74"/>
      <c r="NRL11" s="74"/>
      <c r="NRM11" s="74"/>
      <c r="NRN11" s="74"/>
      <c r="NRO11" s="74"/>
      <c r="NRP11" s="74"/>
      <c r="NRQ11" s="74"/>
      <c r="NRR11" s="74"/>
      <c r="NRS11" s="74"/>
      <c r="NRT11" s="74"/>
      <c r="NRU11" s="74"/>
      <c r="NRV11" s="74"/>
      <c r="NRW11" s="74"/>
      <c r="NRX11" s="74"/>
      <c r="NRY11" s="74"/>
      <c r="NRZ11" s="74"/>
      <c r="NSA11" s="74"/>
      <c r="NSB11" s="74"/>
      <c r="NSC11" s="74"/>
      <c r="NSD11" s="74"/>
      <c r="NSE11" s="74"/>
      <c r="NSF11" s="74"/>
      <c r="NSG11" s="74"/>
      <c r="NSH11" s="74"/>
      <c r="NSI11" s="74"/>
      <c r="NSJ11" s="74"/>
      <c r="NSK11" s="74"/>
      <c r="NSL11" s="74"/>
      <c r="NSM11" s="74"/>
      <c r="NSN11" s="74"/>
      <c r="NSO11" s="74"/>
      <c r="NSP11" s="74"/>
      <c r="NSQ11" s="74"/>
      <c r="NSR11" s="74"/>
      <c r="NSS11" s="74"/>
      <c r="NST11" s="74"/>
      <c r="NSU11" s="74"/>
      <c r="NSV11" s="74"/>
      <c r="NSW11" s="74"/>
      <c r="NSX11" s="74"/>
      <c r="NSY11" s="74"/>
      <c r="NSZ11" s="74"/>
      <c r="NTA11" s="74"/>
      <c r="NTB11" s="74"/>
      <c r="NTC11" s="74"/>
      <c r="NTD11" s="74"/>
      <c r="NTE11" s="74"/>
      <c r="NTF11" s="74"/>
      <c r="NTG11" s="74"/>
      <c r="NTH11" s="74"/>
      <c r="NTI11" s="74"/>
      <c r="NTJ11" s="74"/>
      <c r="NTK11" s="74"/>
      <c r="NTL11" s="74"/>
      <c r="NTM11" s="74"/>
      <c r="NTN11" s="74"/>
      <c r="NTO11" s="74"/>
      <c r="NTP11" s="74"/>
      <c r="NTQ11" s="74"/>
      <c r="NTR11" s="74"/>
      <c r="NTS11" s="74"/>
      <c r="NTT11" s="74"/>
      <c r="NTU11" s="74"/>
      <c r="NTV11" s="74"/>
      <c r="NTW11" s="74"/>
      <c r="NTX11" s="74"/>
      <c r="NTY11" s="74"/>
      <c r="NTZ11" s="74"/>
      <c r="NUA11" s="74"/>
      <c r="NUB11" s="74"/>
      <c r="NUC11" s="74"/>
      <c r="NUD11" s="74"/>
      <c r="NUE11" s="74"/>
      <c r="NUF11" s="74"/>
      <c r="NUG11" s="74"/>
      <c r="NUH11" s="74"/>
      <c r="NUI11" s="74"/>
      <c r="NUJ11" s="74"/>
      <c r="NUK11" s="74"/>
      <c r="NUL11" s="74"/>
      <c r="NUM11" s="74"/>
      <c r="NUN11" s="74"/>
      <c r="NUO11" s="74"/>
      <c r="NUP11" s="74"/>
      <c r="NUQ11" s="74"/>
      <c r="NUR11" s="74"/>
      <c r="NUS11" s="74"/>
      <c r="NUT11" s="74"/>
      <c r="NUU11" s="74"/>
      <c r="NUV11" s="74"/>
      <c r="NUW11" s="74"/>
      <c r="NUX11" s="74"/>
      <c r="NUY11" s="74"/>
      <c r="NUZ11" s="74"/>
      <c r="NVA11" s="74"/>
      <c r="NVB11" s="74"/>
      <c r="NVC11" s="74"/>
      <c r="NVD11" s="74"/>
      <c r="NVE11" s="74"/>
      <c r="NVF11" s="74"/>
      <c r="NVG11" s="74"/>
      <c r="NVH11" s="74"/>
      <c r="NVI11" s="74"/>
      <c r="NVJ11" s="74"/>
      <c r="NVK11" s="74"/>
      <c r="NVL11" s="74"/>
      <c r="NVM11" s="74"/>
      <c r="NVN11" s="74"/>
      <c r="NVO11" s="74"/>
      <c r="NVP11" s="74"/>
      <c r="NVQ11" s="74"/>
      <c r="NVR11" s="74"/>
      <c r="NVS11" s="74"/>
      <c r="NVT11" s="74"/>
      <c r="NVU11" s="74"/>
      <c r="NVV11" s="74"/>
      <c r="NVW11" s="74"/>
      <c r="NVX11" s="74"/>
      <c r="NVY11" s="74"/>
      <c r="NVZ11" s="74"/>
      <c r="NWA11" s="74"/>
      <c r="NWB11" s="74"/>
      <c r="NWC11" s="74"/>
      <c r="NWD11" s="74"/>
      <c r="NWE11" s="74"/>
      <c r="NWF11" s="74"/>
      <c r="NWG11" s="74"/>
      <c r="NWH11" s="74"/>
      <c r="NWI11" s="74"/>
      <c r="NWJ11" s="74"/>
      <c r="NWK11" s="74"/>
      <c r="NWL11" s="74"/>
      <c r="NWM11" s="74"/>
      <c r="NWN11" s="74"/>
      <c r="NWO11" s="74"/>
      <c r="NWP11" s="74"/>
      <c r="NWQ11" s="74"/>
      <c r="NWR11" s="74"/>
      <c r="NWS11" s="74"/>
      <c r="NWT11" s="74"/>
      <c r="NWU11" s="74"/>
      <c r="NWV11" s="74"/>
      <c r="NWW11" s="74"/>
      <c r="NWX11" s="74"/>
      <c r="NWY11" s="74"/>
      <c r="NWZ11" s="74"/>
      <c r="NXA11" s="74"/>
      <c r="NXB11" s="74"/>
      <c r="NXC11" s="74"/>
      <c r="NXD11" s="74"/>
      <c r="NXE11" s="74"/>
      <c r="NXF11" s="74"/>
      <c r="NXG11" s="74"/>
      <c r="NXH11" s="74"/>
      <c r="NXI11" s="74"/>
      <c r="NXJ11" s="74"/>
      <c r="NXK11" s="74"/>
      <c r="NXL11" s="74"/>
      <c r="NXM11" s="74"/>
      <c r="NXN11" s="74"/>
      <c r="NXO11" s="74"/>
      <c r="NXP11" s="74"/>
      <c r="NXQ11" s="74"/>
      <c r="NXR11" s="74"/>
      <c r="NXS11" s="74"/>
      <c r="NXT11" s="74"/>
      <c r="NXU11" s="74"/>
      <c r="NXV11" s="74"/>
      <c r="NXW11" s="74"/>
      <c r="NXX11" s="74"/>
      <c r="NXY11" s="74"/>
      <c r="NXZ11" s="74"/>
      <c r="NYA11" s="74"/>
      <c r="NYB11" s="74"/>
      <c r="NYC11" s="74"/>
      <c r="NYD11" s="74"/>
      <c r="NYE11" s="74"/>
      <c r="NYF11" s="74"/>
      <c r="NYG11" s="74"/>
      <c r="NYH11" s="74"/>
      <c r="NYI11" s="74"/>
      <c r="NYJ11" s="74"/>
      <c r="NYK11" s="74"/>
      <c r="NYL11" s="74"/>
      <c r="NYM11" s="74"/>
      <c r="NYN11" s="74"/>
      <c r="NYO11" s="74"/>
      <c r="NYP11" s="74"/>
      <c r="NYQ11" s="74"/>
      <c r="NYR11" s="74"/>
      <c r="NYS11" s="74"/>
      <c r="NYT11" s="74"/>
      <c r="NYU11" s="74"/>
      <c r="NYV11" s="74"/>
      <c r="NYW11" s="74"/>
      <c r="NYX11" s="74"/>
      <c r="NYY11" s="74"/>
      <c r="NYZ11" s="74"/>
      <c r="NZA11" s="74"/>
      <c r="NZB11" s="74"/>
      <c r="NZC11" s="74"/>
      <c r="NZD11" s="74"/>
      <c r="NZE11" s="74"/>
      <c r="NZF11" s="74"/>
      <c r="NZG11" s="74"/>
      <c r="NZH11" s="74"/>
      <c r="NZI11" s="74"/>
      <c r="NZJ11" s="74"/>
      <c r="NZK11" s="74"/>
      <c r="NZL11" s="74"/>
      <c r="NZM11" s="74"/>
      <c r="NZN11" s="74"/>
      <c r="NZO11" s="74"/>
      <c r="NZP11" s="74"/>
      <c r="NZQ11" s="74"/>
      <c r="NZR11" s="74"/>
      <c r="NZS11" s="74"/>
      <c r="NZT11" s="74"/>
      <c r="NZU11" s="74"/>
      <c r="NZV11" s="74"/>
      <c r="NZW11" s="74"/>
      <c r="NZX11" s="74"/>
      <c r="NZY11" s="74"/>
      <c r="NZZ11" s="74"/>
      <c r="OAA11" s="74"/>
      <c r="OAB11" s="74"/>
      <c r="OAC11" s="74"/>
      <c r="OAD11" s="74"/>
      <c r="OAE11" s="74"/>
      <c r="OAF11" s="74"/>
      <c r="OAG11" s="74"/>
      <c r="OAH11" s="74"/>
      <c r="OAI11" s="74"/>
      <c r="OAJ11" s="74"/>
      <c r="OAK11" s="74"/>
      <c r="OAL11" s="74"/>
      <c r="OAM11" s="74"/>
      <c r="OAN11" s="74"/>
      <c r="OAO11" s="74"/>
      <c r="OAP11" s="74"/>
      <c r="OAQ11" s="74"/>
      <c r="OAR11" s="74"/>
      <c r="OAS11" s="74"/>
      <c r="OAT11" s="74"/>
      <c r="OAU11" s="74"/>
      <c r="OAV11" s="74"/>
      <c r="OAW11" s="74"/>
      <c r="OAX11" s="74"/>
      <c r="OAY11" s="74"/>
      <c r="OAZ11" s="74"/>
      <c r="OBA11" s="74"/>
      <c r="OBB11" s="74"/>
      <c r="OBC11" s="74"/>
      <c r="OBD11" s="74"/>
      <c r="OBE11" s="74"/>
      <c r="OBF11" s="74"/>
      <c r="OBG11" s="74"/>
      <c r="OBH11" s="74"/>
      <c r="OBI11" s="74"/>
      <c r="OBJ11" s="74"/>
      <c r="OBK11" s="74"/>
      <c r="OBL11" s="74"/>
      <c r="OBM11" s="74"/>
      <c r="OBN11" s="74"/>
      <c r="OBO11" s="74"/>
      <c r="OBP11" s="74"/>
      <c r="OBQ11" s="74"/>
      <c r="OBR11" s="74"/>
      <c r="OBS11" s="74"/>
      <c r="OBT11" s="74"/>
      <c r="OBU11" s="74"/>
      <c r="OBV11" s="74"/>
      <c r="OBW11" s="74"/>
      <c r="OBX11" s="74"/>
      <c r="OBY11" s="74"/>
      <c r="OBZ11" s="74"/>
      <c r="OCA11" s="74"/>
      <c r="OCB11" s="74"/>
      <c r="OCC11" s="74"/>
      <c r="OCD11" s="74"/>
      <c r="OCE11" s="74"/>
      <c r="OCF11" s="74"/>
      <c r="OCG11" s="74"/>
      <c r="OCH11" s="74"/>
      <c r="OCI11" s="74"/>
      <c r="OCJ11" s="74"/>
      <c r="OCK11" s="74"/>
      <c r="OCL11" s="74"/>
      <c r="OCM11" s="74"/>
      <c r="OCN11" s="74"/>
      <c r="OCO11" s="74"/>
      <c r="OCP11" s="74"/>
      <c r="OCQ11" s="74"/>
      <c r="OCR11" s="74"/>
      <c r="OCS11" s="74"/>
      <c r="OCT11" s="74"/>
      <c r="OCU11" s="74"/>
      <c r="OCV11" s="74"/>
      <c r="OCW11" s="74"/>
      <c r="OCX11" s="74"/>
      <c r="OCY11" s="74"/>
      <c r="OCZ11" s="74"/>
      <c r="ODA11" s="74"/>
      <c r="ODB11" s="74"/>
      <c r="ODC11" s="74"/>
      <c r="ODD11" s="74"/>
      <c r="ODE11" s="74"/>
      <c r="ODF11" s="74"/>
      <c r="ODG11" s="74"/>
      <c r="ODH11" s="74"/>
      <c r="ODI11" s="74"/>
      <c r="ODJ11" s="74"/>
      <c r="ODK11" s="74"/>
      <c r="ODL11" s="74"/>
      <c r="ODM11" s="74"/>
      <c r="ODN11" s="74"/>
      <c r="ODO11" s="74"/>
      <c r="ODP11" s="74"/>
      <c r="ODQ11" s="74"/>
      <c r="ODR11" s="74"/>
      <c r="ODS11" s="74"/>
      <c r="ODT11" s="74"/>
      <c r="ODU11" s="74"/>
      <c r="ODV11" s="74"/>
      <c r="ODW11" s="74"/>
      <c r="ODX11" s="74"/>
      <c r="ODY11" s="74"/>
      <c r="ODZ11" s="74"/>
      <c r="OEA11" s="74"/>
      <c r="OEB11" s="74"/>
      <c r="OEC11" s="74"/>
      <c r="OED11" s="74"/>
      <c r="OEE11" s="74"/>
      <c r="OEF11" s="74"/>
      <c r="OEG11" s="74"/>
      <c r="OEH11" s="74"/>
      <c r="OEI11" s="74"/>
      <c r="OEJ11" s="74"/>
      <c r="OEK11" s="74"/>
      <c r="OEL11" s="74"/>
      <c r="OEM11" s="74"/>
      <c r="OEN11" s="74"/>
      <c r="OEO11" s="74"/>
      <c r="OEP11" s="74"/>
      <c r="OEQ11" s="74"/>
      <c r="OER11" s="74"/>
      <c r="OES11" s="74"/>
      <c r="OET11" s="74"/>
      <c r="OEU11" s="74"/>
      <c r="OEV11" s="74"/>
      <c r="OEW11" s="74"/>
      <c r="OEX11" s="74"/>
      <c r="OEY11" s="74"/>
      <c r="OEZ11" s="74"/>
      <c r="OFA11" s="74"/>
      <c r="OFB11" s="74"/>
      <c r="OFC11" s="74"/>
      <c r="OFD11" s="74"/>
      <c r="OFE11" s="74"/>
      <c r="OFF11" s="74"/>
      <c r="OFG11" s="74"/>
      <c r="OFH11" s="74"/>
      <c r="OFI11" s="74"/>
      <c r="OFJ11" s="74"/>
      <c r="OFK11" s="74"/>
      <c r="OFL11" s="74"/>
      <c r="OFM11" s="74"/>
      <c r="OFN11" s="74"/>
      <c r="OFO11" s="74"/>
      <c r="OFP11" s="74"/>
      <c r="OFQ11" s="74"/>
      <c r="OFR11" s="74"/>
      <c r="OFS11" s="74"/>
      <c r="OFT11" s="74"/>
      <c r="OFU11" s="74"/>
      <c r="OFV11" s="74"/>
      <c r="OFW11" s="74"/>
      <c r="OFX11" s="74"/>
      <c r="OFY11" s="74"/>
      <c r="OFZ11" s="74"/>
      <c r="OGA11" s="74"/>
      <c r="OGB11" s="74"/>
      <c r="OGC11" s="74"/>
      <c r="OGD11" s="74"/>
      <c r="OGE11" s="74"/>
      <c r="OGF11" s="74"/>
      <c r="OGG11" s="74"/>
      <c r="OGH11" s="74"/>
      <c r="OGI11" s="74"/>
      <c r="OGJ11" s="74"/>
      <c r="OGK11" s="74"/>
      <c r="OGL11" s="74"/>
      <c r="OGM11" s="74"/>
      <c r="OGN11" s="74"/>
      <c r="OGO11" s="74"/>
      <c r="OGP11" s="74"/>
      <c r="OGQ11" s="74"/>
      <c r="OGR11" s="74"/>
      <c r="OGS11" s="74"/>
      <c r="OGT11" s="74"/>
      <c r="OGU11" s="74"/>
      <c r="OGV11" s="74"/>
      <c r="OGW11" s="74"/>
      <c r="OGX11" s="74"/>
      <c r="OGY11" s="74"/>
      <c r="OGZ11" s="74"/>
      <c r="OHA11" s="74"/>
      <c r="OHB11" s="74"/>
      <c r="OHC11" s="74"/>
      <c r="OHD11" s="74"/>
      <c r="OHE11" s="74"/>
      <c r="OHF11" s="74"/>
      <c r="OHG11" s="74"/>
      <c r="OHH11" s="74"/>
      <c r="OHI11" s="74"/>
      <c r="OHJ11" s="74"/>
      <c r="OHK11" s="74"/>
      <c r="OHL11" s="74"/>
      <c r="OHM11" s="74"/>
      <c r="OHN11" s="74"/>
      <c r="OHO11" s="74"/>
      <c r="OHP11" s="74"/>
      <c r="OHQ11" s="74"/>
      <c r="OHR11" s="74"/>
      <c r="OHS11" s="74"/>
      <c r="OHT11" s="74"/>
      <c r="OHU11" s="74"/>
      <c r="OHV11" s="74"/>
      <c r="OHW11" s="74"/>
      <c r="OHX11" s="74"/>
      <c r="OHY11" s="74"/>
      <c r="OHZ11" s="74"/>
      <c r="OIA11" s="74"/>
      <c r="OIB11" s="74"/>
      <c r="OIC11" s="74"/>
      <c r="OID11" s="74"/>
      <c r="OIE11" s="74"/>
      <c r="OIF11" s="74"/>
      <c r="OIG11" s="74"/>
      <c r="OIH11" s="74"/>
      <c r="OII11" s="74"/>
      <c r="OIJ11" s="74"/>
      <c r="OIK11" s="74"/>
      <c r="OIL11" s="74"/>
      <c r="OIM11" s="74"/>
      <c r="OIN11" s="74"/>
      <c r="OIO11" s="74"/>
      <c r="OIP11" s="74"/>
      <c r="OIQ11" s="74"/>
      <c r="OIR11" s="74"/>
      <c r="OIS11" s="74"/>
      <c r="OIT11" s="74"/>
      <c r="OIU11" s="74"/>
      <c r="OIV11" s="74"/>
      <c r="OIW11" s="74"/>
      <c r="OIX11" s="74"/>
      <c r="OIY11" s="74"/>
      <c r="OIZ11" s="74"/>
      <c r="OJA11" s="74"/>
      <c r="OJB11" s="74"/>
      <c r="OJC11" s="74"/>
      <c r="OJD11" s="74"/>
      <c r="OJE11" s="74"/>
      <c r="OJF11" s="74"/>
      <c r="OJG11" s="74"/>
      <c r="OJH11" s="74"/>
      <c r="OJI11" s="74"/>
      <c r="OJJ11" s="74"/>
      <c r="OJK11" s="74"/>
      <c r="OJL11" s="74"/>
      <c r="OJM11" s="74"/>
      <c r="OJN11" s="74"/>
      <c r="OJO11" s="74"/>
      <c r="OJP11" s="74"/>
      <c r="OJQ11" s="74"/>
      <c r="OJR11" s="74"/>
      <c r="OJS11" s="74"/>
      <c r="OJT11" s="74"/>
      <c r="OJU11" s="74"/>
      <c r="OJV11" s="74"/>
      <c r="OJW11" s="74"/>
      <c r="OJX11" s="74"/>
      <c r="OJY11" s="74"/>
      <c r="OJZ11" s="74"/>
      <c r="OKA11" s="74"/>
      <c r="OKB11" s="74"/>
      <c r="OKC11" s="74"/>
      <c r="OKD11" s="74"/>
      <c r="OKE11" s="74"/>
      <c r="OKF11" s="74"/>
      <c r="OKG11" s="74"/>
      <c r="OKH11" s="74"/>
      <c r="OKI11" s="74"/>
      <c r="OKJ11" s="74"/>
      <c r="OKK11" s="74"/>
      <c r="OKL11" s="74"/>
      <c r="OKM11" s="74"/>
      <c r="OKN11" s="74"/>
      <c r="OKO11" s="74"/>
      <c r="OKP11" s="74"/>
      <c r="OKQ11" s="74"/>
      <c r="OKR11" s="74"/>
      <c r="OKS11" s="74"/>
      <c r="OKT11" s="74"/>
      <c r="OKU11" s="74"/>
      <c r="OKV11" s="74"/>
      <c r="OKW11" s="74"/>
      <c r="OKX11" s="74"/>
      <c r="OKY11" s="74"/>
      <c r="OKZ11" s="74"/>
      <c r="OLA11" s="74"/>
      <c r="OLB11" s="74"/>
      <c r="OLC11" s="74"/>
      <c r="OLD11" s="74"/>
      <c r="OLE11" s="74"/>
      <c r="OLF11" s="74"/>
      <c r="OLG11" s="74"/>
      <c r="OLH11" s="74"/>
      <c r="OLI11" s="74"/>
      <c r="OLJ11" s="74"/>
      <c r="OLK11" s="74"/>
      <c r="OLL11" s="74"/>
      <c r="OLM11" s="74"/>
      <c r="OLN11" s="74"/>
      <c r="OLO11" s="74"/>
      <c r="OLP11" s="74"/>
      <c r="OLQ11" s="74"/>
      <c r="OLR11" s="74"/>
      <c r="OLS11" s="74"/>
      <c r="OLT11" s="74"/>
      <c r="OLU11" s="74"/>
      <c r="OLV11" s="74"/>
      <c r="OLW11" s="74"/>
      <c r="OLX11" s="74"/>
      <c r="OLY11" s="74"/>
      <c r="OLZ11" s="74"/>
      <c r="OMA11" s="74"/>
      <c r="OMB11" s="74"/>
      <c r="OMC11" s="74"/>
      <c r="OMD11" s="74"/>
      <c r="OME11" s="74"/>
      <c r="OMF11" s="74"/>
      <c r="OMG11" s="74"/>
      <c r="OMH11" s="74"/>
      <c r="OMI11" s="74"/>
      <c r="OMJ11" s="74"/>
      <c r="OMK11" s="74"/>
      <c r="OML11" s="74"/>
      <c r="OMM11" s="74"/>
      <c r="OMN11" s="74"/>
      <c r="OMO11" s="74"/>
      <c r="OMP11" s="74"/>
      <c r="OMQ11" s="74"/>
      <c r="OMR11" s="74"/>
      <c r="OMS11" s="74"/>
      <c r="OMT11" s="74"/>
      <c r="OMU11" s="74"/>
      <c r="OMV11" s="74"/>
      <c r="OMW11" s="74"/>
      <c r="OMX11" s="74"/>
      <c r="OMY11" s="74"/>
      <c r="OMZ11" s="74"/>
      <c r="ONA11" s="74"/>
      <c r="ONB11" s="74"/>
      <c r="ONC11" s="74"/>
      <c r="OND11" s="74"/>
      <c r="ONE11" s="74"/>
      <c r="ONF11" s="74"/>
      <c r="ONG11" s="74"/>
      <c r="ONH11" s="74"/>
      <c r="ONI11" s="74"/>
      <c r="ONJ11" s="74"/>
      <c r="ONK11" s="74"/>
      <c r="ONL11" s="74"/>
      <c r="ONM11" s="74"/>
      <c r="ONN11" s="74"/>
      <c r="ONO11" s="74"/>
      <c r="ONP11" s="74"/>
      <c r="ONQ11" s="74"/>
      <c r="ONR11" s="74"/>
      <c r="ONS11" s="74"/>
      <c r="ONT11" s="74"/>
      <c r="ONU11" s="74"/>
      <c r="ONV11" s="74"/>
      <c r="ONW11" s="74"/>
      <c r="ONX11" s="74"/>
      <c r="ONY11" s="74"/>
      <c r="ONZ11" s="74"/>
      <c r="OOA11" s="74"/>
      <c r="OOB11" s="74"/>
      <c r="OOC11" s="74"/>
      <c r="OOD11" s="74"/>
      <c r="OOE11" s="74"/>
      <c r="OOF11" s="74"/>
      <c r="OOG11" s="74"/>
      <c r="OOH11" s="74"/>
      <c r="OOI11" s="74"/>
      <c r="OOJ11" s="74"/>
      <c r="OOK11" s="74"/>
      <c r="OOL11" s="74"/>
      <c r="OOM11" s="74"/>
      <c r="OON11" s="74"/>
      <c r="OOO11" s="74"/>
      <c r="OOP11" s="74"/>
      <c r="OOQ11" s="74"/>
      <c r="OOR11" s="74"/>
      <c r="OOS11" s="74"/>
      <c r="OOT11" s="74"/>
      <c r="OOU11" s="74"/>
      <c r="OOV11" s="74"/>
      <c r="OOW11" s="74"/>
      <c r="OOX11" s="74"/>
      <c r="OOY11" s="74"/>
      <c r="OOZ11" s="74"/>
      <c r="OPA11" s="74"/>
      <c r="OPB11" s="74"/>
      <c r="OPC11" s="74"/>
      <c r="OPD11" s="74"/>
      <c r="OPE11" s="74"/>
      <c r="OPF11" s="74"/>
      <c r="OPG11" s="74"/>
      <c r="OPH11" s="74"/>
      <c r="OPI11" s="74"/>
      <c r="OPJ11" s="74"/>
      <c r="OPK11" s="74"/>
      <c r="OPL11" s="74"/>
      <c r="OPM11" s="74"/>
      <c r="OPN11" s="74"/>
      <c r="OPO11" s="74"/>
      <c r="OPP11" s="74"/>
      <c r="OPQ11" s="74"/>
      <c r="OPR11" s="74"/>
      <c r="OPS11" s="74"/>
      <c r="OPT11" s="74"/>
      <c r="OPU11" s="74"/>
      <c r="OPV11" s="74"/>
      <c r="OPW11" s="74"/>
      <c r="OPX11" s="74"/>
      <c r="OPY11" s="74"/>
      <c r="OPZ11" s="74"/>
      <c r="OQA11" s="74"/>
      <c r="OQB11" s="74"/>
      <c r="OQC11" s="74"/>
      <c r="OQD11" s="74"/>
      <c r="OQE11" s="74"/>
      <c r="OQF11" s="74"/>
      <c r="OQG11" s="74"/>
      <c r="OQH11" s="74"/>
      <c r="OQI11" s="74"/>
      <c r="OQJ11" s="74"/>
      <c r="OQK11" s="74"/>
      <c r="OQL11" s="74"/>
      <c r="OQM11" s="74"/>
      <c r="OQN11" s="74"/>
      <c r="OQO11" s="74"/>
      <c r="OQP11" s="74"/>
      <c r="OQQ11" s="74"/>
      <c r="OQR11" s="74"/>
      <c r="OQS11" s="74"/>
      <c r="OQT11" s="74"/>
      <c r="OQU11" s="74"/>
      <c r="OQV11" s="74"/>
      <c r="OQW11" s="74"/>
      <c r="OQX11" s="74"/>
      <c r="OQY11" s="74"/>
      <c r="OQZ11" s="74"/>
      <c r="ORA11" s="74"/>
      <c r="ORB11" s="74"/>
      <c r="ORC11" s="74"/>
      <c r="ORD11" s="74"/>
      <c r="ORE11" s="74"/>
      <c r="ORF11" s="74"/>
      <c r="ORG11" s="74"/>
      <c r="ORH11" s="74"/>
      <c r="ORI11" s="74"/>
      <c r="ORJ11" s="74"/>
      <c r="ORK11" s="74"/>
      <c r="ORL11" s="74"/>
      <c r="ORM11" s="74"/>
      <c r="ORN11" s="74"/>
      <c r="ORO11" s="74"/>
      <c r="ORP11" s="74"/>
      <c r="ORQ11" s="74"/>
      <c r="ORR11" s="74"/>
      <c r="ORS11" s="74"/>
      <c r="ORT11" s="74"/>
      <c r="ORU11" s="74"/>
      <c r="ORV11" s="74"/>
      <c r="ORW11" s="74"/>
      <c r="ORX11" s="74"/>
      <c r="ORY11" s="74"/>
      <c r="ORZ11" s="74"/>
      <c r="OSA11" s="74"/>
      <c r="OSB11" s="74"/>
      <c r="OSC11" s="74"/>
      <c r="OSD11" s="74"/>
      <c r="OSE11" s="74"/>
      <c r="OSF11" s="74"/>
      <c r="OSG11" s="74"/>
      <c r="OSH11" s="74"/>
      <c r="OSI11" s="74"/>
      <c r="OSJ11" s="74"/>
      <c r="OSK11" s="74"/>
      <c r="OSL11" s="74"/>
      <c r="OSM11" s="74"/>
      <c r="OSN11" s="74"/>
      <c r="OSO11" s="74"/>
      <c r="OSP11" s="74"/>
      <c r="OSQ11" s="74"/>
      <c r="OSR11" s="74"/>
      <c r="OSS11" s="74"/>
      <c r="OST11" s="74"/>
      <c r="OSU11" s="74"/>
      <c r="OSV11" s="74"/>
      <c r="OSW11" s="74"/>
      <c r="OSX11" s="74"/>
      <c r="OSY11" s="74"/>
      <c r="OSZ11" s="74"/>
      <c r="OTA11" s="74"/>
      <c r="OTB11" s="74"/>
      <c r="OTC11" s="74"/>
      <c r="OTD11" s="74"/>
      <c r="OTE11" s="74"/>
      <c r="OTF11" s="74"/>
      <c r="OTG11" s="74"/>
      <c r="OTH11" s="74"/>
      <c r="OTI11" s="74"/>
      <c r="OTJ11" s="74"/>
      <c r="OTK11" s="74"/>
      <c r="OTL11" s="74"/>
      <c r="OTM11" s="74"/>
      <c r="OTN11" s="74"/>
      <c r="OTO11" s="74"/>
      <c r="OTP11" s="74"/>
      <c r="OTQ11" s="74"/>
      <c r="OTR11" s="74"/>
      <c r="OTS11" s="74"/>
      <c r="OTT11" s="74"/>
      <c r="OTU11" s="74"/>
      <c r="OTV11" s="74"/>
      <c r="OTW11" s="74"/>
      <c r="OTX11" s="74"/>
      <c r="OTY11" s="74"/>
      <c r="OTZ11" s="74"/>
      <c r="OUA11" s="74"/>
      <c r="OUB11" s="74"/>
      <c r="OUC11" s="74"/>
      <c r="OUD11" s="74"/>
      <c r="OUE11" s="74"/>
      <c r="OUF11" s="74"/>
      <c r="OUG11" s="74"/>
      <c r="OUH11" s="74"/>
      <c r="OUI11" s="74"/>
      <c r="OUJ11" s="74"/>
      <c r="OUK11" s="74"/>
      <c r="OUL11" s="74"/>
      <c r="OUM11" s="74"/>
      <c r="OUN11" s="74"/>
      <c r="OUO11" s="74"/>
      <c r="OUP11" s="74"/>
      <c r="OUQ11" s="74"/>
      <c r="OUR11" s="74"/>
      <c r="OUS11" s="74"/>
      <c r="OUT11" s="74"/>
      <c r="OUU11" s="74"/>
      <c r="OUV11" s="74"/>
      <c r="OUW11" s="74"/>
      <c r="OUX11" s="74"/>
      <c r="OUY11" s="74"/>
      <c r="OUZ11" s="74"/>
      <c r="OVA11" s="74"/>
      <c r="OVB11" s="74"/>
      <c r="OVC11" s="74"/>
      <c r="OVD11" s="74"/>
      <c r="OVE11" s="74"/>
      <c r="OVF11" s="74"/>
      <c r="OVG11" s="74"/>
      <c r="OVH11" s="74"/>
      <c r="OVI11" s="74"/>
      <c r="OVJ11" s="74"/>
      <c r="OVK11" s="74"/>
      <c r="OVL11" s="74"/>
      <c r="OVM11" s="74"/>
      <c r="OVN11" s="74"/>
      <c r="OVO11" s="74"/>
      <c r="OVP11" s="74"/>
      <c r="OVQ11" s="74"/>
      <c r="OVR11" s="74"/>
      <c r="OVS11" s="74"/>
      <c r="OVT11" s="74"/>
      <c r="OVU11" s="74"/>
      <c r="OVV11" s="74"/>
      <c r="OVW11" s="74"/>
      <c r="OVX11" s="74"/>
      <c r="OVY11" s="74"/>
      <c r="OVZ11" s="74"/>
      <c r="OWA11" s="74"/>
      <c r="OWB11" s="74"/>
      <c r="OWC11" s="74"/>
      <c r="OWD11" s="74"/>
      <c r="OWE11" s="74"/>
      <c r="OWF11" s="74"/>
      <c r="OWG11" s="74"/>
      <c r="OWH11" s="74"/>
      <c r="OWI11" s="74"/>
      <c r="OWJ11" s="74"/>
      <c r="OWK11" s="74"/>
      <c r="OWL11" s="74"/>
      <c r="OWM11" s="74"/>
      <c r="OWN11" s="74"/>
      <c r="OWO11" s="74"/>
      <c r="OWP11" s="74"/>
      <c r="OWQ11" s="74"/>
      <c r="OWR11" s="74"/>
      <c r="OWS11" s="74"/>
      <c r="OWT11" s="74"/>
      <c r="OWU11" s="74"/>
      <c r="OWV11" s="74"/>
      <c r="OWW11" s="74"/>
      <c r="OWX11" s="74"/>
      <c r="OWY11" s="74"/>
      <c r="OWZ11" s="74"/>
      <c r="OXA11" s="74"/>
      <c r="OXB11" s="74"/>
      <c r="OXC11" s="74"/>
      <c r="OXD11" s="74"/>
      <c r="OXE11" s="74"/>
      <c r="OXF11" s="74"/>
      <c r="OXG11" s="74"/>
      <c r="OXH11" s="74"/>
      <c r="OXI11" s="74"/>
      <c r="OXJ11" s="74"/>
      <c r="OXK11" s="74"/>
      <c r="OXL11" s="74"/>
      <c r="OXM11" s="74"/>
      <c r="OXN11" s="74"/>
      <c r="OXO11" s="74"/>
      <c r="OXP11" s="74"/>
      <c r="OXQ11" s="74"/>
      <c r="OXR11" s="74"/>
      <c r="OXS11" s="74"/>
      <c r="OXT11" s="74"/>
      <c r="OXU11" s="74"/>
      <c r="OXV11" s="74"/>
      <c r="OXW11" s="74"/>
      <c r="OXX11" s="74"/>
      <c r="OXY11" s="74"/>
      <c r="OXZ11" s="74"/>
      <c r="OYA11" s="74"/>
      <c r="OYB11" s="74"/>
      <c r="OYC11" s="74"/>
      <c r="OYD11" s="74"/>
      <c r="OYE11" s="74"/>
      <c r="OYF11" s="74"/>
      <c r="OYG11" s="74"/>
      <c r="OYH11" s="74"/>
      <c r="OYI11" s="74"/>
      <c r="OYJ11" s="74"/>
      <c r="OYK11" s="74"/>
      <c r="OYL11" s="74"/>
      <c r="OYM11" s="74"/>
      <c r="OYN11" s="74"/>
      <c r="OYO11" s="74"/>
      <c r="OYP11" s="74"/>
      <c r="OYQ11" s="74"/>
      <c r="OYR11" s="74"/>
      <c r="OYS11" s="74"/>
      <c r="OYT11" s="74"/>
      <c r="OYU11" s="74"/>
      <c r="OYV11" s="74"/>
      <c r="OYW11" s="74"/>
      <c r="OYX11" s="74"/>
      <c r="OYY11" s="74"/>
      <c r="OYZ11" s="74"/>
      <c r="OZA11" s="74"/>
      <c r="OZB11" s="74"/>
      <c r="OZC11" s="74"/>
      <c r="OZD11" s="74"/>
      <c r="OZE11" s="74"/>
      <c r="OZF11" s="74"/>
      <c r="OZG11" s="74"/>
      <c r="OZH11" s="74"/>
      <c r="OZI11" s="74"/>
      <c r="OZJ11" s="74"/>
      <c r="OZK11" s="74"/>
      <c r="OZL11" s="74"/>
      <c r="OZM11" s="74"/>
      <c r="OZN11" s="74"/>
      <c r="OZO11" s="74"/>
      <c r="OZP11" s="74"/>
      <c r="OZQ11" s="74"/>
      <c r="OZR11" s="74"/>
      <c r="OZS11" s="74"/>
      <c r="OZT11" s="74"/>
      <c r="OZU11" s="74"/>
      <c r="OZV11" s="74"/>
      <c r="OZW11" s="74"/>
      <c r="OZX11" s="74"/>
      <c r="OZY11" s="74"/>
      <c r="OZZ11" s="74"/>
      <c r="PAA11" s="74"/>
      <c r="PAB11" s="74"/>
      <c r="PAC11" s="74"/>
      <c r="PAD11" s="74"/>
      <c r="PAE11" s="74"/>
      <c r="PAF11" s="74"/>
      <c r="PAG11" s="74"/>
      <c r="PAH11" s="74"/>
      <c r="PAI11" s="74"/>
      <c r="PAJ11" s="74"/>
      <c r="PAK11" s="74"/>
      <c r="PAL11" s="74"/>
      <c r="PAM11" s="74"/>
      <c r="PAN11" s="74"/>
      <c r="PAO11" s="74"/>
      <c r="PAP11" s="74"/>
      <c r="PAQ11" s="74"/>
      <c r="PAR11" s="74"/>
      <c r="PAS11" s="74"/>
      <c r="PAT11" s="74"/>
      <c r="PAU11" s="74"/>
      <c r="PAV11" s="74"/>
      <c r="PAW11" s="74"/>
      <c r="PAX11" s="74"/>
      <c r="PAY11" s="74"/>
      <c r="PAZ11" s="74"/>
      <c r="PBA11" s="74"/>
      <c r="PBB11" s="74"/>
      <c r="PBC11" s="74"/>
      <c r="PBD11" s="74"/>
      <c r="PBE11" s="74"/>
      <c r="PBF11" s="74"/>
      <c r="PBG11" s="74"/>
      <c r="PBH11" s="74"/>
      <c r="PBI11" s="74"/>
      <c r="PBJ11" s="74"/>
      <c r="PBK11" s="74"/>
      <c r="PBL11" s="74"/>
      <c r="PBM11" s="74"/>
      <c r="PBN11" s="74"/>
      <c r="PBO11" s="74"/>
      <c r="PBP11" s="74"/>
      <c r="PBQ11" s="74"/>
      <c r="PBR11" s="74"/>
      <c r="PBS11" s="74"/>
      <c r="PBT11" s="74"/>
      <c r="PBU11" s="74"/>
      <c r="PBV11" s="74"/>
      <c r="PBW11" s="74"/>
      <c r="PBX11" s="74"/>
      <c r="PBY11" s="74"/>
      <c r="PBZ11" s="74"/>
      <c r="PCA11" s="74"/>
      <c r="PCB11" s="74"/>
      <c r="PCC11" s="74"/>
      <c r="PCD11" s="74"/>
      <c r="PCE11" s="74"/>
      <c r="PCF11" s="74"/>
      <c r="PCG11" s="74"/>
      <c r="PCH11" s="74"/>
      <c r="PCI11" s="74"/>
      <c r="PCJ11" s="74"/>
      <c r="PCK11" s="74"/>
      <c r="PCL11" s="74"/>
      <c r="PCM11" s="74"/>
      <c r="PCN11" s="74"/>
      <c r="PCO11" s="74"/>
      <c r="PCP11" s="74"/>
      <c r="PCQ11" s="74"/>
      <c r="PCR11" s="74"/>
      <c r="PCS11" s="74"/>
      <c r="PCT11" s="74"/>
      <c r="PCU11" s="74"/>
      <c r="PCV11" s="74"/>
      <c r="PCW11" s="74"/>
      <c r="PCX11" s="74"/>
      <c r="PCY11" s="74"/>
      <c r="PCZ11" s="74"/>
      <c r="PDA11" s="74"/>
      <c r="PDB11" s="74"/>
      <c r="PDC11" s="74"/>
      <c r="PDD11" s="74"/>
      <c r="PDE11" s="74"/>
      <c r="PDF11" s="74"/>
      <c r="PDG11" s="74"/>
      <c r="PDH11" s="74"/>
      <c r="PDI11" s="74"/>
      <c r="PDJ11" s="74"/>
      <c r="PDK11" s="74"/>
      <c r="PDL11" s="74"/>
      <c r="PDM11" s="74"/>
      <c r="PDN11" s="74"/>
      <c r="PDO11" s="74"/>
      <c r="PDP11" s="74"/>
      <c r="PDQ11" s="74"/>
      <c r="PDR11" s="74"/>
      <c r="PDS11" s="74"/>
      <c r="PDT11" s="74"/>
      <c r="PDU11" s="74"/>
      <c r="PDV11" s="74"/>
      <c r="PDW11" s="74"/>
      <c r="PDX11" s="74"/>
      <c r="PDY11" s="74"/>
      <c r="PDZ11" s="74"/>
      <c r="PEA11" s="74"/>
      <c r="PEB11" s="74"/>
      <c r="PEC11" s="74"/>
      <c r="PED11" s="74"/>
      <c r="PEE11" s="74"/>
      <c r="PEF11" s="74"/>
      <c r="PEG11" s="74"/>
      <c r="PEH11" s="74"/>
      <c r="PEI11" s="74"/>
      <c r="PEJ11" s="74"/>
      <c r="PEK11" s="74"/>
      <c r="PEL11" s="74"/>
      <c r="PEM11" s="74"/>
      <c r="PEN11" s="74"/>
      <c r="PEO11" s="74"/>
      <c r="PEP11" s="74"/>
      <c r="PEQ11" s="74"/>
      <c r="PER11" s="74"/>
      <c r="PES11" s="74"/>
      <c r="PET11" s="74"/>
      <c r="PEU11" s="74"/>
      <c r="PEV11" s="74"/>
      <c r="PEW11" s="74"/>
      <c r="PEX11" s="74"/>
      <c r="PEY11" s="74"/>
      <c r="PEZ11" s="74"/>
      <c r="PFA11" s="74"/>
      <c r="PFB11" s="74"/>
      <c r="PFC11" s="74"/>
      <c r="PFD11" s="74"/>
      <c r="PFE11" s="74"/>
      <c r="PFF11" s="74"/>
      <c r="PFG11" s="74"/>
      <c r="PFH11" s="74"/>
      <c r="PFI11" s="74"/>
      <c r="PFJ11" s="74"/>
      <c r="PFK11" s="74"/>
      <c r="PFL11" s="74"/>
      <c r="PFM11" s="74"/>
      <c r="PFN11" s="74"/>
      <c r="PFO11" s="74"/>
      <c r="PFP11" s="74"/>
      <c r="PFQ11" s="74"/>
      <c r="PFR11" s="74"/>
      <c r="PFS11" s="74"/>
      <c r="PFT11" s="74"/>
      <c r="PFU11" s="74"/>
      <c r="PFV11" s="74"/>
      <c r="PFW11" s="74"/>
      <c r="PFX11" s="74"/>
      <c r="PFY11" s="74"/>
      <c r="PFZ11" s="74"/>
      <c r="PGA11" s="74"/>
      <c r="PGB11" s="74"/>
      <c r="PGC11" s="74"/>
      <c r="PGD11" s="74"/>
      <c r="PGE11" s="74"/>
      <c r="PGF11" s="74"/>
      <c r="PGG11" s="74"/>
      <c r="PGH11" s="74"/>
      <c r="PGI11" s="74"/>
      <c r="PGJ11" s="74"/>
      <c r="PGK11" s="74"/>
      <c r="PGL11" s="74"/>
      <c r="PGM11" s="74"/>
      <c r="PGN11" s="74"/>
      <c r="PGO11" s="74"/>
      <c r="PGP11" s="74"/>
      <c r="PGQ11" s="74"/>
      <c r="PGR11" s="74"/>
      <c r="PGS11" s="74"/>
      <c r="PGT11" s="74"/>
      <c r="PGU11" s="74"/>
      <c r="PGV11" s="74"/>
      <c r="PGW11" s="74"/>
      <c r="PGX11" s="74"/>
      <c r="PGY11" s="74"/>
      <c r="PGZ11" s="74"/>
      <c r="PHA11" s="74"/>
      <c r="PHB11" s="74"/>
      <c r="PHC11" s="74"/>
      <c r="PHD11" s="74"/>
      <c r="PHE11" s="74"/>
      <c r="PHF11" s="74"/>
      <c r="PHG11" s="74"/>
      <c r="PHH11" s="74"/>
      <c r="PHI11" s="74"/>
      <c r="PHJ11" s="74"/>
      <c r="PHK11" s="74"/>
      <c r="PHL11" s="74"/>
      <c r="PHM11" s="74"/>
      <c r="PHN11" s="74"/>
      <c r="PHO11" s="74"/>
      <c r="PHP11" s="74"/>
      <c r="PHQ11" s="74"/>
      <c r="PHR11" s="74"/>
      <c r="PHS11" s="74"/>
      <c r="PHT11" s="74"/>
      <c r="PHU11" s="74"/>
      <c r="PHV11" s="74"/>
      <c r="PHW11" s="74"/>
      <c r="PHX11" s="74"/>
      <c r="PHY11" s="74"/>
      <c r="PHZ11" s="74"/>
      <c r="PIA11" s="74"/>
      <c r="PIB11" s="74"/>
      <c r="PIC11" s="74"/>
      <c r="PID11" s="74"/>
      <c r="PIE11" s="74"/>
      <c r="PIF11" s="74"/>
      <c r="PIG11" s="74"/>
      <c r="PIH11" s="74"/>
      <c r="PII11" s="74"/>
      <c r="PIJ11" s="74"/>
      <c r="PIK11" s="74"/>
      <c r="PIL11" s="74"/>
      <c r="PIM11" s="74"/>
      <c r="PIN11" s="74"/>
      <c r="PIO11" s="74"/>
      <c r="PIP11" s="74"/>
      <c r="PIQ11" s="74"/>
      <c r="PIR11" s="74"/>
      <c r="PIS11" s="74"/>
      <c r="PIT11" s="74"/>
      <c r="PIU11" s="74"/>
      <c r="PIV11" s="74"/>
      <c r="PIW11" s="74"/>
      <c r="PIX11" s="74"/>
      <c r="PIY11" s="74"/>
      <c r="PIZ11" s="74"/>
      <c r="PJA11" s="74"/>
      <c r="PJB11" s="74"/>
      <c r="PJC11" s="74"/>
      <c r="PJD11" s="74"/>
      <c r="PJE11" s="74"/>
      <c r="PJF11" s="74"/>
      <c r="PJG11" s="74"/>
      <c r="PJH11" s="74"/>
      <c r="PJI11" s="74"/>
      <c r="PJJ11" s="74"/>
      <c r="PJK11" s="74"/>
      <c r="PJL11" s="74"/>
      <c r="PJM11" s="74"/>
      <c r="PJN11" s="74"/>
      <c r="PJO11" s="74"/>
      <c r="PJP11" s="74"/>
      <c r="PJQ11" s="74"/>
      <c r="PJR11" s="74"/>
      <c r="PJS11" s="74"/>
      <c r="PJT11" s="74"/>
      <c r="PJU11" s="74"/>
      <c r="PJV11" s="74"/>
      <c r="PJW11" s="74"/>
      <c r="PJX11" s="74"/>
      <c r="PJY11" s="74"/>
      <c r="PJZ11" s="74"/>
      <c r="PKA11" s="74"/>
      <c r="PKB11" s="74"/>
      <c r="PKC11" s="74"/>
      <c r="PKD11" s="74"/>
      <c r="PKE11" s="74"/>
      <c r="PKF11" s="74"/>
      <c r="PKG11" s="74"/>
      <c r="PKH11" s="74"/>
      <c r="PKI11" s="74"/>
      <c r="PKJ11" s="74"/>
      <c r="PKK11" s="74"/>
      <c r="PKL11" s="74"/>
      <c r="PKM11" s="74"/>
      <c r="PKN11" s="74"/>
      <c r="PKO11" s="74"/>
      <c r="PKP11" s="74"/>
      <c r="PKQ11" s="74"/>
      <c r="PKR11" s="74"/>
      <c r="PKS11" s="74"/>
      <c r="PKT11" s="74"/>
      <c r="PKU11" s="74"/>
      <c r="PKV11" s="74"/>
      <c r="PKW11" s="74"/>
      <c r="PKX11" s="74"/>
      <c r="PKY11" s="74"/>
      <c r="PKZ11" s="74"/>
      <c r="PLA11" s="74"/>
      <c r="PLB11" s="74"/>
      <c r="PLC11" s="74"/>
      <c r="PLD11" s="74"/>
      <c r="PLE11" s="74"/>
      <c r="PLF11" s="74"/>
      <c r="PLG11" s="74"/>
      <c r="PLH11" s="74"/>
      <c r="PLI11" s="74"/>
      <c r="PLJ11" s="74"/>
      <c r="PLK11" s="74"/>
      <c r="PLL11" s="74"/>
      <c r="PLM11" s="74"/>
      <c r="PLN11" s="74"/>
      <c r="PLO11" s="74"/>
      <c r="PLP11" s="74"/>
      <c r="PLQ11" s="74"/>
      <c r="PLR11" s="74"/>
      <c r="PLS11" s="74"/>
      <c r="PLT11" s="74"/>
      <c r="PLU11" s="74"/>
      <c r="PLV11" s="74"/>
      <c r="PLW11" s="74"/>
      <c r="PLX11" s="74"/>
      <c r="PLY11" s="74"/>
      <c r="PLZ11" s="74"/>
      <c r="PMA11" s="74"/>
      <c r="PMB11" s="74"/>
      <c r="PMC11" s="74"/>
      <c r="PMD11" s="74"/>
      <c r="PME11" s="74"/>
      <c r="PMF11" s="74"/>
      <c r="PMG11" s="74"/>
      <c r="PMH11" s="74"/>
      <c r="PMI11" s="74"/>
      <c r="PMJ11" s="74"/>
      <c r="PMK11" s="74"/>
      <c r="PML11" s="74"/>
      <c r="PMM11" s="74"/>
      <c r="PMN11" s="74"/>
      <c r="PMO11" s="74"/>
      <c r="PMP11" s="74"/>
      <c r="PMQ11" s="74"/>
      <c r="PMR11" s="74"/>
      <c r="PMS11" s="74"/>
      <c r="PMT11" s="74"/>
      <c r="PMU11" s="74"/>
      <c r="PMV11" s="74"/>
      <c r="PMW11" s="74"/>
      <c r="PMX11" s="74"/>
      <c r="PMY11" s="74"/>
      <c r="PMZ11" s="74"/>
      <c r="PNA11" s="74"/>
      <c r="PNB11" s="74"/>
      <c r="PNC11" s="74"/>
      <c r="PND11" s="74"/>
      <c r="PNE11" s="74"/>
      <c r="PNF11" s="74"/>
      <c r="PNG11" s="74"/>
      <c r="PNH11" s="74"/>
      <c r="PNI11" s="74"/>
      <c r="PNJ11" s="74"/>
      <c r="PNK11" s="74"/>
      <c r="PNL11" s="74"/>
      <c r="PNM11" s="74"/>
      <c r="PNN11" s="74"/>
      <c r="PNO11" s="74"/>
      <c r="PNP11" s="74"/>
      <c r="PNQ11" s="74"/>
      <c r="PNR11" s="74"/>
      <c r="PNS11" s="74"/>
      <c r="PNT11" s="74"/>
      <c r="PNU11" s="74"/>
      <c r="PNV11" s="74"/>
      <c r="PNW11" s="74"/>
      <c r="PNX11" s="74"/>
      <c r="PNY11" s="74"/>
      <c r="PNZ11" s="74"/>
      <c r="POA11" s="74"/>
      <c r="POB11" s="74"/>
      <c r="POC11" s="74"/>
      <c r="POD11" s="74"/>
      <c r="POE11" s="74"/>
      <c r="POF11" s="74"/>
      <c r="POG11" s="74"/>
      <c r="POH11" s="74"/>
      <c r="POI11" s="74"/>
      <c r="POJ11" s="74"/>
      <c r="POK11" s="74"/>
      <c r="POL11" s="74"/>
      <c r="POM11" s="74"/>
      <c r="PON11" s="74"/>
      <c r="POO11" s="74"/>
      <c r="POP11" s="74"/>
      <c r="POQ11" s="74"/>
      <c r="POR11" s="74"/>
      <c r="POS11" s="74"/>
      <c r="POT11" s="74"/>
      <c r="POU11" s="74"/>
      <c r="POV11" s="74"/>
      <c r="POW11" s="74"/>
      <c r="POX11" s="74"/>
      <c r="POY11" s="74"/>
      <c r="POZ11" s="74"/>
      <c r="PPA11" s="74"/>
      <c r="PPB11" s="74"/>
      <c r="PPC11" s="74"/>
      <c r="PPD11" s="74"/>
      <c r="PPE11" s="74"/>
      <c r="PPF11" s="74"/>
      <c r="PPG11" s="74"/>
      <c r="PPH11" s="74"/>
      <c r="PPI11" s="74"/>
      <c r="PPJ11" s="74"/>
      <c r="PPK11" s="74"/>
      <c r="PPL11" s="74"/>
      <c r="PPM11" s="74"/>
      <c r="PPN11" s="74"/>
      <c r="PPO11" s="74"/>
      <c r="PPP11" s="74"/>
      <c r="PPQ11" s="74"/>
      <c r="PPR11" s="74"/>
      <c r="PPS11" s="74"/>
      <c r="PPT11" s="74"/>
      <c r="PPU11" s="74"/>
      <c r="PPV11" s="74"/>
      <c r="PPW11" s="74"/>
      <c r="PPX11" s="74"/>
      <c r="PPY11" s="74"/>
      <c r="PPZ11" s="74"/>
      <c r="PQA11" s="74"/>
      <c r="PQB11" s="74"/>
      <c r="PQC11" s="74"/>
      <c r="PQD11" s="74"/>
      <c r="PQE11" s="74"/>
      <c r="PQF11" s="74"/>
      <c r="PQG11" s="74"/>
      <c r="PQH11" s="74"/>
      <c r="PQI11" s="74"/>
      <c r="PQJ11" s="74"/>
      <c r="PQK11" s="74"/>
      <c r="PQL11" s="74"/>
      <c r="PQM11" s="74"/>
      <c r="PQN11" s="74"/>
      <c r="PQO11" s="74"/>
      <c r="PQP11" s="74"/>
      <c r="PQQ11" s="74"/>
      <c r="PQR11" s="74"/>
      <c r="PQS11" s="74"/>
      <c r="PQT11" s="74"/>
      <c r="PQU11" s="74"/>
      <c r="PQV11" s="74"/>
      <c r="PQW11" s="74"/>
      <c r="PQX11" s="74"/>
      <c r="PQY11" s="74"/>
      <c r="PQZ11" s="74"/>
      <c r="PRA11" s="74"/>
      <c r="PRB11" s="74"/>
      <c r="PRC11" s="74"/>
      <c r="PRD11" s="74"/>
      <c r="PRE11" s="74"/>
      <c r="PRF11" s="74"/>
      <c r="PRG11" s="74"/>
      <c r="PRH11" s="74"/>
      <c r="PRI11" s="74"/>
      <c r="PRJ11" s="74"/>
      <c r="PRK11" s="74"/>
      <c r="PRL11" s="74"/>
      <c r="PRM11" s="74"/>
      <c r="PRN11" s="74"/>
      <c r="PRO11" s="74"/>
      <c r="PRP11" s="74"/>
      <c r="PRQ11" s="74"/>
      <c r="PRR11" s="74"/>
      <c r="PRS11" s="74"/>
      <c r="PRT11" s="74"/>
      <c r="PRU11" s="74"/>
      <c r="PRV11" s="74"/>
      <c r="PRW11" s="74"/>
      <c r="PRX11" s="74"/>
      <c r="PRY11" s="74"/>
      <c r="PRZ11" s="74"/>
      <c r="PSA11" s="74"/>
      <c r="PSB11" s="74"/>
      <c r="PSC11" s="74"/>
      <c r="PSD11" s="74"/>
      <c r="PSE11" s="74"/>
      <c r="PSF11" s="74"/>
      <c r="PSG11" s="74"/>
      <c r="PSH11" s="74"/>
      <c r="PSI11" s="74"/>
      <c r="PSJ11" s="74"/>
      <c r="PSK11" s="74"/>
      <c r="PSL11" s="74"/>
      <c r="PSM11" s="74"/>
      <c r="PSN11" s="74"/>
      <c r="PSO11" s="74"/>
      <c r="PSP11" s="74"/>
      <c r="PSQ11" s="74"/>
      <c r="PSR11" s="74"/>
      <c r="PSS11" s="74"/>
      <c r="PST11" s="74"/>
      <c r="PSU11" s="74"/>
      <c r="PSV11" s="74"/>
      <c r="PSW11" s="74"/>
      <c r="PSX11" s="74"/>
      <c r="PSY11" s="74"/>
      <c r="PSZ11" s="74"/>
      <c r="PTA11" s="74"/>
      <c r="PTB11" s="74"/>
      <c r="PTC11" s="74"/>
      <c r="PTD11" s="74"/>
      <c r="PTE11" s="74"/>
      <c r="PTF11" s="74"/>
      <c r="PTG11" s="74"/>
      <c r="PTH11" s="74"/>
      <c r="PTI11" s="74"/>
      <c r="PTJ11" s="74"/>
      <c r="PTK11" s="74"/>
      <c r="PTL11" s="74"/>
      <c r="PTM11" s="74"/>
      <c r="PTN11" s="74"/>
      <c r="PTO11" s="74"/>
      <c r="PTP11" s="74"/>
      <c r="PTQ11" s="74"/>
      <c r="PTR11" s="74"/>
      <c r="PTS11" s="74"/>
      <c r="PTT11" s="74"/>
      <c r="PTU11" s="74"/>
      <c r="PTV11" s="74"/>
      <c r="PTW11" s="74"/>
      <c r="PTX11" s="74"/>
      <c r="PTY11" s="74"/>
      <c r="PTZ11" s="74"/>
      <c r="PUA11" s="74"/>
      <c r="PUB11" s="74"/>
      <c r="PUC11" s="74"/>
      <c r="PUD11" s="74"/>
      <c r="PUE11" s="74"/>
      <c r="PUF11" s="74"/>
      <c r="PUG11" s="74"/>
      <c r="PUH11" s="74"/>
      <c r="PUI11" s="74"/>
      <c r="PUJ11" s="74"/>
      <c r="PUK11" s="74"/>
      <c r="PUL11" s="74"/>
      <c r="PUM11" s="74"/>
      <c r="PUN11" s="74"/>
      <c r="PUO11" s="74"/>
      <c r="PUP11" s="74"/>
      <c r="PUQ11" s="74"/>
      <c r="PUR11" s="74"/>
      <c r="PUS11" s="74"/>
      <c r="PUT11" s="74"/>
      <c r="PUU11" s="74"/>
      <c r="PUV11" s="74"/>
      <c r="PUW11" s="74"/>
      <c r="PUX11" s="74"/>
      <c r="PUY11" s="74"/>
      <c r="PUZ11" s="74"/>
      <c r="PVA11" s="74"/>
      <c r="PVB11" s="74"/>
      <c r="PVC11" s="74"/>
      <c r="PVD11" s="74"/>
      <c r="PVE11" s="74"/>
      <c r="PVF11" s="74"/>
      <c r="PVG11" s="74"/>
      <c r="PVH11" s="74"/>
      <c r="PVI11" s="74"/>
      <c r="PVJ11" s="74"/>
      <c r="PVK11" s="74"/>
      <c r="PVL11" s="74"/>
      <c r="PVM11" s="74"/>
      <c r="PVN11" s="74"/>
      <c r="PVO11" s="74"/>
      <c r="PVP11" s="74"/>
      <c r="PVQ11" s="74"/>
      <c r="PVR11" s="74"/>
      <c r="PVS11" s="74"/>
      <c r="PVT11" s="74"/>
      <c r="PVU11" s="74"/>
      <c r="PVV11" s="74"/>
      <c r="PVW11" s="74"/>
      <c r="PVX11" s="74"/>
      <c r="PVY11" s="74"/>
      <c r="PVZ11" s="74"/>
      <c r="PWA11" s="74"/>
      <c r="PWB11" s="74"/>
      <c r="PWC11" s="74"/>
      <c r="PWD11" s="74"/>
      <c r="PWE11" s="74"/>
      <c r="PWF11" s="74"/>
      <c r="PWG11" s="74"/>
      <c r="PWH11" s="74"/>
      <c r="PWI11" s="74"/>
      <c r="PWJ11" s="74"/>
      <c r="PWK11" s="74"/>
      <c r="PWL11" s="74"/>
      <c r="PWM11" s="74"/>
      <c r="PWN11" s="74"/>
      <c r="PWO11" s="74"/>
      <c r="PWP11" s="74"/>
      <c r="PWQ11" s="74"/>
      <c r="PWR11" s="74"/>
      <c r="PWS11" s="74"/>
      <c r="PWT11" s="74"/>
      <c r="PWU11" s="74"/>
      <c r="PWV11" s="74"/>
      <c r="PWW11" s="74"/>
      <c r="PWX11" s="74"/>
      <c r="PWY11" s="74"/>
      <c r="PWZ11" s="74"/>
      <c r="PXA11" s="74"/>
      <c r="PXB11" s="74"/>
      <c r="PXC11" s="74"/>
      <c r="PXD11" s="74"/>
      <c r="PXE11" s="74"/>
      <c r="PXF11" s="74"/>
      <c r="PXG11" s="74"/>
      <c r="PXH11" s="74"/>
      <c r="PXI11" s="74"/>
      <c r="PXJ11" s="74"/>
      <c r="PXK11" s="74"/>
      <c r="PXL11" s="74"/>
      <c r="PXM11" s="74"/>
      <c r="PXN11" s="74"/>
      <c r="PXO11" s="74"/>
      <c r="PXP11" s="74"/>
      <c r="PXQ11" s="74"/>
      <c r="PXR11" s="74"/>
      <c r="PXS11" s="74"/>
      <c r="PXT11" s="74"/>
      <c r="PXU11" s="74"/>
      <c r="PXV11" s="74"/>
      <c r="PXW11" s="74"/>
      <c r="PXX11" s="74"/>
      <c r="PXY11" s="74"/>
      <c r="PXZ11" s="74"/>
      <c r="PYA11" s="74"/>
      <c r="PYB11" s="74"/>
      <c r="PYC11" s="74"/>
      <c r="PYD11" s="74"/>
      <c r="PYE11" s="74"/>
      <c r="PYF11" s="74"/>
      <c r="PYG11" s="74"/>
      <c r="PYH11" s="74"/>
      <c r="PYI11" s="74"/>
      <c r="PYJ11" s="74"/>
      <c r="PYK11" s="74"/>
      <c r="PYL11" s="74"/>
      <c r="PYM11" s="74"/>
      <c r="PYN11" s="74"/>
      <c r="PYO11" s="74"/>
      <c r="PYP11" s="74"/>
      <c r="PYQ11" s="74"/>
      <c r="PYR11" s="74"/>
      <c r="PYS11" s="74"/>
      <c r="PYT11" s="74"/>
      <c r="PYU11" s="74"/>
      <c r="PYV11" s="74"/>
      <c r="PYW11" s="74"/>
      <c r="PYX11" s="74"/>
      <c r="PYY11" s="74"/>
      <c r="PYZ11" s="74"/>
      <c r="PZA11" s="74"/>
      <c r="PZB11" s="74"/>
      <c r="PZC11" s="74"/>
      <c r="PZD11" s="74"/>
      <c r="PZE11" s="74"/>
      <c r="PZF11" s="74"/>
      <c r="PZG11" s="74"/>
      <c r="PZH11" s="74"/>
      <c r="PZI11" s="74"/>
      <c r="PZJ11" s="74"/>
      <c r="PZK11" s="74"/>
      <c r="PZL11" s="74"/>
      <c r="PZM11" s="74"/>
      <c r="PZN11" s="74"/>
      <c r="PZO11" s="74"/>
      <c r="PZP11" s="74"/>
      <c r="PZQ11" s="74"/>
      <c r="PZR11" s="74"/>
      <c r="PZS11" s="74"/>
      <c r="PZT11" s="74"/>
      <c r="PZU11" s="74"/>
      <c r="PZV11" s="74"/>
      <c r="PZW11" s="74"/>
      <c r="PZX11" s="74"/>
      <c r="PZY11" s="74"/>
      <c r="PZZ11" s="74"/>
      <c r="QAA11" s="74"/>
      <c r="QAB11" s="74"/>
      <c r="QAC11" s="74"/>
      <c r="QAD11" s="74"/>
      <c r="QAE11" s="74"/>
      <c r="QAF11" s="74"/>
      <c r="QAG11" s="74"/>
      <c r="QAH11" s="74"/>
      <c r="QAI11" s="74"/>
      <c r="QAJ11" s="74"/>
      <c r="QAK11" s="74"/>
      <c r="QAL11" s="74"/>
      <c r="QAM11" s="74"/>
      <c r="QAN11" s="74"/>
      <c r="QAO11" s="74"/>
      <c r="QAP11" s="74"/>
      <c r="QAQ11" s="74"/>
      <c r="QAR11" s="74"/>
      <c r="QAS11" s="74"/>
      <c r="QAT11" s="74"/>
      <c r="QAU11" s="74"/>
      <c r="QAV11" s="74"/>
      <c r="QAW11" s="74"/>
      <c r="QAX11" s="74"/>
      <c r="QAY11" s="74"/>
      <c r="QAZ11" s="74"/>
      <c r="QBA11" s="74"/>
      <c r="QBB11" s="74"/>
      <c r="QBC11" s="74"/>
      <c r="QBD11" s="74"/>
      <c r="QBE11" s="74"/>
      <c r="QBF11" s="74"/>
      <c r="QBG11" s="74"/>
      <c r="QBH11" s="74"/>
      <c r="QBI11" s="74"/>
      <c r="QBJ11" s="74"/>
      <c r="QBK11" s="74"/>
      <c r="QBL11" s="74"/>
      <c r="QBM11" s="74"/>
      <c r="QBN11" s="74"/>
      <c r="QBO11" s="74"/>
      <c r="QBP11" s="74"/>
      <c r="QBQ11" s="74"/>
      <c r="QBR11" s="74"/>
      <c r="QBS11" s="74"/>
      <c r="QBT11" s="74"/>
      <c r="QBU11" s="74"/>
      <c r="QBV11" s="74"/>
      <c r="QBW11" s="74"/>
      <c r="QBX11" s="74"/>
      <c r="QBY11" s="74"/>
      <c r="QBZ11" s="74"/>
      <c r="QCA11" s="74"/>
      <c r="QCB11" s="74"/>
      <c r="QCC11" s="74"/>
      <c r="QCD11" s="74"/>
      <c r="QCE11" s="74"/>
      <c r="QCF11" s="74"/>
      <c r="QCG11" s="74"/>
      <c r="QCH11" s="74"/>
      <c r="QCI11" s="74"/>
      <c r="QCJ11" s="74"/>
      <c r="QCK11" s="74"/>
      <c r="QCL11" s="74"/>
      <c r="QCM11" s="74"/>
      <c r="QCN11" s="74"/>
      <c r="QCO11" s="74"/>
      <c r="QCP11" s="74"/>
      <c r="QCQ11" s="74"/>
      <c r="QCR11" s="74"/>
      <c r="QCS11" s="74"/>
      <c r="QCT11" s="74"/>
      <c r="QCU11" s="74"/>
      <c r="QCV11" s="74"/>
      <c r="QCW11" s="74"/>
      <c r="QCX11" s="74"/>
      <c r="QCY11" s="74"/>
      <c r="QCZ11" s="74"/>
      <c r="QDA11" s="74"/>
      <c r="QDB11" s="74"/>
      <c r="QDC11" s="74"/>
      <c r="QDD11" s="74"/>
      <c r="QDE11" s="74"/>
      <c r="QDF11" s="74"/>
      <c r="QDG11" s="74"/>
      <c r="QDH11" s="74"/>
      <c r="QDI11" s="74"/>
      <c r="QDJ11" s="74"/>
      <c r="QDK11" s="74"/>
      <c r="QDL11" s="74"/>
      <c r="QDM11" s="74"/>
      <c r="QDN11" s="74"/>
      <c r="QDO11" s="74"/>
      <c r="QDP11" s="74"/>
      <c r="QDQ11" s="74"/>
      <c r="QDR11" s="74"/>
      <c r="QDS11" s="74"/>
      <c r="QDT11" s="74"/>
      <c r="QDU11" s="74"/>
      <c r="QDV11" s="74"/>
      <c r="QDW11" s="74"/>
      <c r="QDX11" s="74"/>
      <c r="QDY11" s="74"/>
      <c r="QDZ11" s="74"/>
      <c r="QEA11" s="74"/>
      <c r="QEB11" s="74"/>
      <c r="QEC11" s="74"/>
      <c r="QED11" s="74"/>
      <c r="QEE11" s="74"/>
      <c r="QEF11" s="74"/>
      <c r="QEG11" s="74"/>
      <c r="QEH11" s="74"/>
      <c r="QEI11" s="74"/>
      <c r="QEJ11" s="74"/>
      <c r="QEK11" s="74"/>
      <c r="QEL11" s="74"/>
      <c r="QEM11" s="74"/>
      <c r="QEN11" s="74"/>
      <c r="QEO11" s="74"/>
      <c r="QEP11" s="74"/>
      <c r="QEQ11" s="74"/>
      <c r="QER11" s="74"/>
      <c r="QES11" s="74"/>
      <c r="QET11" s="74"/>
      <c r="QEU11" s="74"/>
      <c r="QEV11" s="74"/>
      <c r="QEW11" s="74"/>
      <c r="QEX11" s="74"/>
      <c r="QEY11" s="74"/>
      <c r="QEZ11" s="74"/>
      <c r="QFA11" s="74"/>
      <c r="QFB11" s="74"/>
      <c r="QFC11" s="74"/>
      <c r="QFD11" s="74"/>
      <c r="QFE11" s="74"/>
      <c r="QFF11" s="74"/>
      <c r="QFG11" s="74"/>
      <c r="QFH11" s="74"/>
      <c r="QFI11" s="74"/>
      <c r="QFJ11" s="74"/>
      <c r="QFK11" s="74"/>
      <c r="QFL11" s="74"/>
      <c r="QFM11" s="74"/>
      <c r="QFN11" s="74"/>
      <c r="QFO11" s="74"/>
      <c r="QFP11" s="74"/>
      <c r="QFQ11" s="74"/>
      <c r="QFR11" s="74"/>
      <c r="QFS11" s="74"/>
      <c r="QFT11" s="74"/>
      <c r="QFU11" s="74"/>
      <c r="QFV11" s="74"/>
      <c r="QFW11" s="74"/>
      <c r="QFX11" s="74"/>
      <c r="QFY11" s="74"/>
      <c r="QFZ11" s="74"/>
      <c r="QGA11" s="74"/>
      <c r="QGB11" s="74"/>
      <c r="QGC11" s="74"/>
      <c r="QGD11" s="74"/>
      <c r="QGE11" s="74"/>
      <c r="QGF11" s="74"/>
      <c r="QGG11" s="74"/>
      <c r="QGH11" s="74"/>
      <c r="QGI11" s="74"/>
      <c r="QGJ11" s="74"/>
      <c r="QGK11" s="74"/>
      <c r="QGL11" s="74"/>
      <c r="QGM11" s="74"/>
      <c r="QGN11" s="74"/>
      <c r="QGO11" s="74"/>
      <c r="QGP11" s="74"/>
      <c r="QGQ11" s="74"/>
      <c r="QGR11" s="74"/>
      <c r="QGS11" s="74"/>
      <c r="QGT11" s="74"/>
      <c r="QGU11" s="74"/>
      <c r="QGV11" s="74"/>
      <c r="QGW11" s="74"/>
      <c r="QGX11" s="74"/>
      <c r="QGY11" s="74"/>
      <c r="QGZ11" s="74"/>
      <c r="QHA11" s="74"/>
      <c r="QHB11" s="74"/>
      <c r="QHC11" s="74"/>
      <c r="QHD11" s="74"/>
      <c r="QHE11" s="74"/>
      <c r="QHF11" s="74"/>
      <c r="QHG11" s="74"/>
      <c r="QHH11" s="74"/>
      <c r="QHI11" s="74"/>
      <c r="QHJ11" s="74"/>
      <c r="QHK11" s="74"/>
      <c r="QHL11" s="74"/>
      <c r="QHM11" s="74"/>
      <c r="QHN11" s="74"/>
      <c r="QHO11" s="74"/>
      <c r="QHP11" s="74"/>
      <c r="QHQ11" s="74"/>
      <c r="QHR11" s="74"/>
      <c r="QHS11" s="74"/>
      <c r="QHT11" s="74"/>
      <c r="QHU11" s="74"/>
      <c r="QHV11" s="74"/>
      <c r="QHW11" s="74"/>
      <c r="QHX11" s="74"/>
      <c r="QHY11" s="74"/>
      <c r="QHZ11" s="74"/>
      <c r="QIA11" s="74"/>
      <c r="QIB11" s="74"/>
      <c r="QIC11" s="74"/>
      <c r="QID11" s="74"/>
      <c r="QIE11" s="74"/>
      <c r="QIF11" s="74"/>
      <c r="QIG11" s="74"/>
      <c r="QIH11" s="74"/>
      <c r="QII11" s="74"/>
      <c r="QIJ11" s="74"/>
      <c r="QIK11" s="74"/>
      <c r="QIL11" s="74"/>
      <c r="QIM11" s="74"/>
      <c r="QIN11" s="74"/>
      <c r="QIO11" s="74"/>
      <c r="QIP11" s="74"/>
      <c r="QIQ11" s="74"/>
      <c r="QIR11" s="74"/>
      <c r="QIS11" s="74"/>
      <c r="QIT11" s="74"/>
      <c r="QIU11" s="74"/>
      <c r="QIV11" s="74"/>
      <c r="QIW11" s="74"/>
      <c r="QIX11" s="74"/>
      <c r="QIY11" s="74"/>
      <c r="QIZ11" s="74"/>
      <c r="QJA11" s="74"/>
      <c r="QJB11" s="74"/>
      <c r="QJC11" s="74"/>
      <c r="QJD11" s="74"/>
      <c r="QJE11" s="74"/>
      <c r="QJF11" s="74"/>
      <c r="QJG11" s="74"/>
      <c r="QJH11" s="74"/>
      <c r="QJI11" s="74"/>
      <c r="QJJ11" s="74"/>
      <c r="QJK11" s="74"/>
      <c r="QJL11" s="74"/>
      <c r="QJM11" s="74"/>
      <c r="QJN11" s="74"/>
      <c r="QJO11" s="74"/>
      <c r="QJP11" s="74"/>
      <c r="QJQ11" s="74"/>
      <c r="QJR11" s="74"/>
      <c r="QJS11" s="74"/>
      <c r="QJT11" s="74"/>
      <c r="QJU11" s="74"/>
      <c r="QJV11" s="74"/>
      <c r="QJW11" s="74"/>
      <c r="QJX11" s="74"/>
      <c r="QJY11" s="74"/>
      <c r="QJZ11" s="74"/>
      <c r="QKA11" s="74"/>
      <c r="QKB11" s="74"/>
      <c r="QKC11" s="74"/>
      <c r="QKD11" s="74"/>
      <c r="QKE11" s="74"/>
      <c r="QKF11" s="74"/>
      <c r="QKG11" s="74"/>
      <c r="QKH11" s="74"/>
      <c r="QKI11" s="74"/>
      <c r="QKJ11" s="74"/>
      <c r="QKK11" s="74"/>
      <c r="QKL11" s="74"/>
      <c r="QKM11" s="74"/>
      <c r="QKN11" s="74"/>
      <c r="QKO11" s="74"/>
      <c r="QKP11" s="74"/>
      <c r="QKQ11" s="74"/>
      <c r="QKR11" s="74"/>
      <c r="QKS11" s="74"/>
      <c r="QKT11" s="74"/>
      <c r="QKU11" s="74"/>
      <c r="QKV11" s="74"/>
      <c r="QKW11" s="74"/>
      <c r="QKX11" s="74"/>
      <c r="QKY11" s="74"/>
      <c r="QKZ11" s="74"/>
      <c r="QLA11" s="74"/>
      <c r="QLB11" s="74"/>
      <c r="QLC11" s="74"/>
      <c r="QLD11" s="74"/>
      <c r="QLE11" s="74"/>
      <c r="QLF11" s="74"/>
      <c r="QLG11" s="74"/>
      <c r="QLH11" s="74"/>
      <c r="QLI11" s="74"/>
      <c r="QLJ11" s="74"/>
      <c r="QLK11" s="74"/>
      <c r="QLL11" s="74"/>
      <c r="QLM11" s="74"/>
      <c r="QLN11" s="74"/>
      <c r="QLO11" s="74"/>
      <c r="QLP11" s="74"/>
      <c r="QLQ11" s="74"/>
      <c r="QLR11" s="74"/>
      <c r="QLS11" s="74"/>
      <c r="QLT11" s="74"/>
      <c r="QLU11" s="74"/>
      <c r="QLV11" s="74"/>
      <c r="QLW11" s="74"/>
      <c r="QLX11" s="74"/>
      <c r="QLY11" s="74"/>
      <c r="QLZ11" s="74"/>
      <c r="QMA11" s="74"/>
      <c r="QMB11" s="74"/>
      <c r="QMC11" s="74"/>
      <c r="QMD11" s="74"/>
      <c r="QME11" s="74"/>
      <c r="QMF11" s="74"/>
      <c r="QMG11" s="74"/>
      <c r="QMH11" s="74"/>
      <c r="QMI11" s="74"/>
      <c r="QMJ11" s="74"/>
      <c r="QMK11" s="74"/>
      <c r="QML11" s="74"/>
      <c r="QMM11" s="74"/>
      <c r="QMN11" s="74"/>
      <c r="QMO11" s="74"/>
      <c r="QMP11" s="74"/>
      <c r="QMQ11" s="74"/>
      <c r="QMR11" s="74"/>
      <c r="QMS11" s="74"/>
      <c r="QMT11" s="74"/>
      <c r="QMU11" s="74"/>
      <c r="QMV11" s="74"/>
      <c r="QMW11" s="74"/>
      <c r="QMX11" s="74"/>
      <c r="QMY11" s="74"/>
      <c r="QMZ11" s="74"/>
      <c r="QNA11" s="74"/>
      <c r="QNB11" s="74"/>
      <c r="QNC11" s="74"/>
      <c r="QND11" s="74"/>
      <c r="QNE11" s="74"/>
      <c r="QNF11" s="74"/>
      <c r="QNG11" s="74"/>
      <c r="QNH11" s="74"/>
      <c r="QNI11" s="74"/>
      <c r="QNJ11" s="74"/>
      <c r="QNK11" s="74"/>
      <c r="QNL11" s="74"/>
      <c r="QNM11" s="74"/>
      <c r="QNN11" s="74"/>
      <c r="QNO11" s="74"/>
      <c r="QNP11" s="74"/>
      <c r="QNQ11" s="74"/>
      <c r="QNR11" s="74"/>
      <c r="QNS11" s="74"/>
      <c r="QNT11" s="74"/>
      <c r="QNU11" s="74"/>
      <c r="QNV11" s="74"/>
      <c r="QNW11" s="74"/>
      <c r="QNX11" s="74"/>
      <c r="QNY11" s="74"/>
      <c r="QNZ11" s="74"/>
      <c r="QOA11" s="74"/>
      <c r="QOB11" s="74"/>
      <c r="QOC11" s="74"/>
      <c r="QOD11" s="74"/>
      <c r="QOE11" s="74"/>
      <c r="QOF11" s="74"/>
      <c r="QOG11" s="74"/>
      <c r="QOH11" s="74"/>
      <c r="QOI11" s="74"/>
      <c r="QOJ11" s="74"/>
      <c r="QOK11" s="74"/>
      <c r="QOL11" s="74"/>
      <c r="QOM11" s="74"/>
      <c r="QON11" s="74"/>
      <c r="QOO11" s="74"/>
      <c r="QOP11" s="74"/>
      <c r="QOQ11" s="74"/>
      <c r="QOR11" s="74"/>
      <c r="QOS11" s="74"/>
      <c r="QOT11" s="74"/>
      <c r="QOU11" s="74"/>
      <c r="QOV11" s="74"/>
      <c r="QOW11" s="74"/>
      <c r="QOX11" s="74"/>
      <c r="QOY11" s="74"/>
      <c r="QOZ11" s="74"/>
      <c r="QPA11" s="74"/>
      <c r="QPB11" s="74"/>
      <c r="QPC11" s="74"/>
      <c r="QPD11" s="74"/>
      <c r="QPE11" s="74"/>
      <c r="QPF11" s="74"/>
      <c r="QPG11" s="74"/>
      <c r="QPH11" s="74"/>
      <c r="QPI11" s="74"/>
      <c r="QPJ11" s="74"/>
      <c r="QPK11" s="74"/>
      <c r="QPL11" s="74"/>
      <c r="QPM11" s="74"/>
      <c r="QPN11" s="74"/>
      <c r="QPO11" s="74"/>
      <c r="QPP11" s="74"/>
      <c r="QPQ11" s="74"/>
      <c r="QPR11" s="74"/>
      <c r="QPS11" s="74"/>
      <c r="QPT11" s="74"/>
      <c r="QPU11" s="74"/>
      <c r="QPV11" s="74"/>
      <c r="QPW11" s="74"/>
      <c r="QPX11" s="74"/>
      <c r="QPY11" s="74"/>
      <c r="QPZ11" s="74"/>
      <c r="QQA11" s="74"/>
      <c r="QQB11" s="74"/>
      <c r="QQC11" s="74"/>
      <c r="QQD11" s="74"/>
      <c r="QQE11" s="74"/>
      <c r="QQF11" s="74"/>
      <c r="QQG11" s="74"/>
      <c r="QQH11" s="74"/>
      <c r="QQI11" s="74"/>
      <c r="QQJ11" s="74"/>
      <c r="QQK11" s="74"/>
      <c r="QQL11" s="74"/>
      <c r="QQM11" s="74"/>
      <c r="QQN11" s="74"/>
      <c r="QQO11" s="74"/>
      <c r="QQP11" s="74"/>
      <c r="QQQ11" s="74"/>
      <c r="QQR11" s="74"/>
      <c r="QQS11" s="74"/>
      <c r="QQT11" s="74"/>
      <c r="QQU11" s="74"/>
      <c r="QQV11" s="74"/>
      <c r="QQW11" s="74"/>
      <c r="QQX11" s="74"/>
      <c r="QQY11" s="74"/>
      <c r="QQZ11" s="74"/>
      <c r="QRA11" s="74"/>
      <c r="QRB11" s="74"/>
      <c r="QRC11" s="74"/>
      <c r="QRD11" s="74"/>
      <c r="QRE11" s="74"/>
      <c r="QRF11" s="74"/>
      <c r="QRG11" s="74"/>
      <c r="QRH11" s="74"/>
      <c r="QRI11" s="74"/>
      <c r="QRJ11" s="74"/>
      <c r="QRK11" s="74"/>
      <c r="QRL11" s="74"/>
      <c r="QRM11" s="74"/>
      <c r="QRN11" s="74"/>
      <c r="QRO11" s="74"/>
      <c r="QRP11" s="74"/>
      <c r="QRQ11" s="74"/>
      <c r="QRR11" s="74"/>
      <c r="QRS11" s="74"/>
      <c r="QRT11" s="74"/>
      <c r="QRU11" s="74"/>
      <c r="QRV11" s="74"/>
      <c r="QRW11" s="74"/>
      <c r="QRX11" s="74"/>
      <c r="QRY11" s="74"/>
      <c r="QRZ11" s="74"/>
      <c r="QSA11" s="74"/>
      <c r="QSB11" s="74"/>
      <c r="QSC11" s="74"/>
      <c r="QSD11" s="74"/>
      <c r="QSE11" s="74"/>
      <c r="QSF11" s="74"/>
      <c r="QSG11" s="74"/>
      <c r="QSH11" s="74"/>
      <c r="QSI11" s="74"/>
      <c r="QSJ11" s="74"/>
      <c r="QSK11" s="74"/>
      <c r="QSL11" s="74"/>
      <c r="QSM11" s="74"/>
      <c r="QSN11" s="74"/>
      <c r="QSO11" s="74"/>
      <c r="QSP11" s="74"/>
      <c r="QSQ11" s="74"/>
      <c r="QSR11" s="74"/>
      <c r="QSS11" s="74"/>
      <c r="QST11" s="74"/>
      <c r="QSU11" s="74"/>
      <c r="QSV11" s="74"/>
      <c r="QSW11" s="74"/>
      <c r="QSX11" s="74"/>
      <c r="QSY11" s="74"/>
      <c r="QSZ11" s="74"/>
      <c r="QTA11" s="74"/>
      <c r="QTB11" s="74"/>
      <c r="QTC11" s="74"/>
      <c r="QTD11" s="74"/>
      <c r="QTE11" s="74"/>
      <c r="QTF11" s="74"/>
      <c r="QTG11" s="74"/>
      <c r="QTH11" s="74"/>
      <c r="QTI11" s="74"/>
      <c r="QTJ11" s="74"/>
      <c r="QTK11" s="74"/>
      <c r="QTL11" s="74"/>
      <c r="QTM11" s="74"/>
      <c r="QTN11" s="74"/>
      <c r="QTO11" s="74"/>
      <c r="QTP11" s="74"/>
      <c r="QTQ11" s="74"/>
      <c r="QTR11" s="74"/>
      <c r="QTS11" s="74"/>
      <c r="QTT11" s="74"/>
      <c r="QTU11" s="74"/>
      <c r="QTV11" s="74"/>
      <c r="QTW11" s="74"/>
      <c r="QTX11" s="74"/>
      <c r="QTY11" s="74"/>
      <c r="QTZ11" s="74"/>
      <c r="QUA11" s="74"/>
      <c r="QUB11" s="74"/>
      <c r="QUC11" s="74"/>
      <c r="QUD11" s="74"/>
      <c r="QUE11" s="74"/>
      <c r="QUF11" s="74"/>
      <c r="QUG11" s="74"/>
      <c r="QUH11" s="74"/>
      <c r="QUI11" s="74"/>
      <c r="QUJ11" s="74"/>
      <c r="QUK11" s="74"/>
      <c r="QUL11" s="74"/>
      <c r="QUM11" s="74"/>
      <c r="QUN11" s="74"/>
      <c r="QUO11" s="74"/>
      <c r="QUP11" s="74"/>
      <c r="QUQ11" s="74"/>
      <c r="QUR11" s="74"/>
      <c r="QUS11" s="74"/>
      <c r="QUT11" s="74"/>
      <c r="QUU11" s="74"/>
      <c r="QUV11" s="74"/>
      <c r="QUW11" s="74"/>
      <c r="QUX11" s="74"/>
      <c r="QUY11" s="74"/>
      <c r="QUZ11" s="74"/>
      <c r="QVA11" s="74"/>
      <c r="QVB11" s="74"/>
      <c r="QVC11" s="74"/>
      <c r="QVD11" s="74"/>
      <c r="QVE11" s="74"/>
      <c r="QVF11" s="74"/>
      <c r="QVG11" s="74"/>
      <c r="QVH11" s="74"/>
      <c r="QVI11" s="74"/>
      <c r="QVJ11" s="74"/>
      <c r="QVK11" s="74"/>
      <c r="QVL11" s="74"/>
      <c r="QVM11" s="74"/>
      <c r="QVN11" s="74"/>
      <c r="QVO11" s="74"/>
      <c r="QVP11" s="74"/>
      <c r="QVQ11" s="74"/>
      <c r="QVR11" s="74"/>
      <c r="QVS11" s="74"/>
      <c r="QVT11" s="74"/>
      <c r="QVU11" s="74"/>
      <c r="QVV11" s="74"/>
      <c r="QVW11" s="74"/>
      <c r="QVX11" s="74"/>
      <c r="QVY11" s="74"/>
      <c r="QVZ11" s="74"/>
      <c r="QWA11" s="74"/>
      <c r="QWB11" s="74"/>
      <c r="QWC11" s="74"/>
      <c r="QWD11" s="74"/>
      <c r="QWE11" s="74"/>
      <c r="QWF11" s="74"/>
      <c r="QWG11" s="74"/>
      <c r="QWH11" s="74"/>
      <c r="QWI11" s="74"/>
      <c r="QWJ11" s="74"/>
      <c r="QWK11" s="74"/>
      <c r="QWL11" s="74"/>
      <c r="QWM11" s="74"/>
      <c r="QWN11" s="74"/>
      <c r="QWO11" s="74"/>
      <c r="QWP11" s="74"/>
      <c r="QWQ11" s="74"/>
      <c r="QWR11" s="74"/>
      <c r="QWS11" s="74"/>
      <c r="QWT11" s="74"/>
      <c r="QWU11" s="74"/>
      <c r="QWV11" s="74"/>
      <c r="QWW11" s="74"/>
      <c r="QWX11" s="74"/>
      <c r="QWY11" s="74"/>
      <c r="QWZ11" s="74"/>
      <c r="QXA11" s="74"/>
      <c r="QXB11" s="74"/>
      <c r="QXC11" s="74"/>
      <c r="QXD11" s="74"/>
      <c r="QXE11" s="74"/>
      <c r="QXF11" s="74"/>
      <c r="QXG11" s="74"/>
      <c r="QXH11" s="74"/>
      <c r="QXI11" s="74"/>
      <c r="QXJ11" s="74"/>
      <c r="QXK11" s="74"/>
      <c r="QXL11" s="74"/>
      <c r="QXM11" s="74"/>
      <c r="QXN11" s="74"/>
      <c r="QXO11" s="74"/>
      <c r="QXP11" s="74"/>
      <c r="QXQ11" s="74"/>
      <c r="QXR11" s="74"/>
      <c r="QXS11" s="74"/>
      <c r="QXT11" s="74"/>
      <c r="QXU11" s="74"/>
      <c r="QXV11" s="74"/>
      <c r="QXW11" s="74"/>
      <c r="QXX11" s="74"/>
      <c r="QXY11" s="74"/>
      <c r="QXZ11" s="74"/>
      <c r="QYA11" s="74"/>
      <c r="QYB11" s="74"/>
      <c r="QYC11" s="74"/>
      <c r="QYD11" s="74"/>
      <c r="QYE11" s="74"/>
      <c r="QYF11" s="74"/>
      <c r="QYG11" s="74"/>
      <c r="QYH11" s="74"/>
      <c r="QYI11" s="74"/>
      <c r="QYJ11" s="74"/>
      <c r="QYK11" s="74"/>
      <c r="QYL11" s="74"/>
      <c r="QYM11" s="74"/>
      <c r="QYN11" s="74"/>
      <c r="QYO11" s="74"/>
      <c r="QYP11" s="74"/>
      <c r="QYQ11" s="74"/>
      <c r="QYR11" s="74"/>
      <c r="QYS11" s="74"/>
      <c r="QYT11" s="74"/>
      <c r="QYU11" s="74"/>
      <c r="QYV11" s="74"/>
      <c r="QYW11" s="74"/>
      <c r="QYX11" s="74"/>
      <c r="QYY11" s="74"/>
      <c r="QYZ11" s="74"/>
      <c r="QZA11" s="74"/>
      <c r="QZB11" s="74"/>
      <c r="QZC11" s="74"/>
      <c r="QZD11" s="74"/>
      <c r="QZE11" s="74"/>
      <c r="QZF11" s="74"/>
      <c r="QZG11" s="74"/>
      <c r="QZH11" s="74"/>
      <c r="QZI11" s="74"/>
      <c r="QZJ11" s="74"/>
      <c r="QZK11" s="74"/>
      <c r="QZL11" s="74"/>
      <c r="QZM11" s="74"/>
      <c r="QZN11" s="74"/>
      <c r="QZO11" s="74"/>
      <c r="QZP11" s="74"/>
      <c r="QZQ11" s="74"/>
      <c r="QZR11" s="74"/>
      <c r="QZS11" s="74"/>
      <c r="QZT11" s="74"/>
      <c r="QZU11" s="74"/>
      <c r="QZV11" s="74"/>
      <c r="QZW11" s="74"/>
      <c r="QZX11" s="74"/>
      <c r="QZY11" s="74"/>
      <c r="QZZ11" s="74"/>
      <c r="RAA11" s="74"/>
      <c r="RAB11" s="74"/>
      <c r="RAC11" s="74"/>
      <c r="RAD11" s="74"/>
      <c r="RAE11" s="74"/>
      <c r="RAF11" s="74"/>
      <c r="RAG11" s="74"/>
      <c r="RAH11" s="74"/>
      <c r="RAI11" s="74"/>
      <c r="RAJ11" s="74"/>
      <c r="RAK11" s="74"/>
      <c r="RAL11" s="74"/>
      <c r="RAM11" s="74"/>
      <c r="RAN11" s="74"/>
      <c r="RAO11" s="74"/>
      <c r="RAP11" s="74"/>
      <c r="RAQ11" s="74"/>
      <c r="RAR11" s="74"/>
      <c r="RAS11" s="74"/>
      <c r="RAT11" s="74"/>
      <c r="RAU11" s="74"/>
      <c r="RAV11" s="74"/>
      <c r="RAW11" s="74"/>
      <c r="RAX11" s="74"/>
      <c r="RAY11" s="74"/>
      <c r="RAZ11" s="74"/>
      <c r="RBA11" s="74"/>
      <c r="RBB11" s="74"/>
      <c r="RBC11" s="74"/>
      <c r="RBD11" s="74"/>
      <c r="RBE11" s="74"/>
      <c r="RBF11" s="74"/>
      <c r="RBG11" s="74"/>
      <c r="RBH11" s="74"/>
      <c r="RBI11" s="74"/>
      <c r="RBJ11" s="74"/>
      <c r="RBK11" s="74"/>
      <c r="RBL11" s="74"/>
      <c r="RBM11" s="74"/>
      <c r="RBN11" s="74"/>
      <c r="RBO11" s="74"/>
      <c r="RBP11" s="74"/>
      <c r="RBQ11" s="74"/>
      <c r="RBR11" s="74"/>
      <c r="RBS11" s="74"/>
      <c r="RBT11" s="74"/>
      <c r="RBU11" s="74"/>
      <c r="RBV11" s="74"/>
      <c r="RBW11" s="74"/>
      <c r="RBX11" s="74"/>
      <c r="RBY11" s="74"/>
      <c r="RBZ11" s="74"/>
      <c r="RCA11" s="74"/>
      <c r="RCB11" s="74"/>
      <c r="RCC11" s="74"/>
      <c r="RCD11" s="74"/>
      <c r="RCE11" s="74"/>
      <c r="RCF11" s="74"/>
      <c r="RCG11" s="74"/>
      <c r="RCH11" s="74"/>
      <c r="RCI11" s="74"/>
      <c r="RCJ11" s="74"/>
      <c r="RCK11" s="74"/>
      <c r="RCL11" s="74"/>
      <c r="RCM11" s="74"/>
      <c r="RCN11" s="74"/>
      <c r="RCO11" s="74"/>
      <c r="RCP11" s="74"/>
      <c r="RCQ11" s="74"/>
      <c r="RCR11" s="74"/>
      <c r="RCS11" s="74"/>
      <c r="RCT11" s="74"/>
      <c r="RCU11" s="74"/>
      <c r="RCV11" s="74"/>
      <c r="RCW11" s="74"/>
      <c r="RCX11" s="74"/>
      <c r="RCY11" s="74"/>
      <c r="RCZ11" s="74"/>
      <c r="RDA11" s="74"/>
      <c r="RDB11" s="74"/>
      <c r="RDC11" s="74"/>
      <c r="RDD11" s="74"/>
      <c r="RDE11" s="74"/>
      <c r="RDF11" s="74"/>
      <c r="RDG11" s="74"/>
      <c r="RDH11" s="74"/>
      <c r="RDI11" s="74"/>
      <c r="RDJ11" s="74"/>
      <c r="RDK11" s="74"/>
      <c r="RDL11" s="74"/>
      <c r="RDM11" s="74"/>
      <c r="RDN11" s="74"/>
      <c r="RDO11" s="74"/>
      <c r="RDP11" s="74"/>
      <c r="RDQ11" s="74"/>
      <c r="RDR11" s="74"/>
      <c r="RDS11" s="74"/>
      <c r="RDT11" s="74"/>
      <c r="RDU11" s="74"/>
      <c r="RDV11" s="74"/>
      <c r="RDW11" s="74"/>
      <c r="RDX11" s="74"/>
      <c r="RDY11" s="74"/>
      <c r="RDZ11" s="74"/>
      <c r="REA11" s="74"/>
      <c r="REB11" s="74"/>
      <c r="REC11" s="74"/>
      <c r="RED11" s="74"/>
      <c r="REE11" s="74"/>
      <c r="REF11" s="74"/>
      <c r="REG11" s="74"/>
      <c r="REH11" s="74"/>
      <c r="REI11" s="74"/>
      <c r="REJ11" s="74"/>
      <c r="REK11" s="74"/>
      <c r="REL11" s="74"/>
      <c r="REM11" s="74"/>
      <c r="REN11" s="74"/>
      <c r="REO11" s="74"/>
      <c r="REP11" s="74"/>
      <c r="REQ11" s="74"/>
      <c r="RER11" s="74"/>
      <c r="RES11" s="74"/>
      <c r="RET11" s="74"/>
      <c r="REU11" s="74"/>
      <c r="REV11" s="74"/>
      <c r="REW11" s="74"/>
      <c r="REX11" s="74"/>
      <c r="REY11" s="74"/>
      <c r="REZ11" s="74"/>
      <c r="RFA11" s="74"/>
      <c r="RFB11" s="74"/>
      <c r="RFC11" s="74"/>
      <c r="RFD11" s="74"/>
      <c r="RFE11" s="74"/>
      <c r="RFF11" s="74"/>
      <c r="RFG11" s="74"/>
      <c r="RFH11" s="74"/>
      <c r="RFI11" s="74"/>
      <c r="RFJ11" s="74"/>
      <c r="RFK11" s="74"/>
      <c r="RFL11" s="74"/>
      <c r="RFM11" s="74"/>
      <c r="RFN11" s="74"/>
      <c r="RFO11" s="74"/>
      <c r="RFP11" s="74"/>
      <c r="RFQ11" s="74"/>
      <c r="RFR11" s="74"/>
      <c r="RFS11" s="74"/>
      <c r="RFT11" s="74"/>
      <c r="RFU11" s="74"/>
      <c r="RFV11" s="74"/>
      <c r="RFW11" s="74"/>
      <c r="RFX11" s="74"/>
      <c r="RFY11" s="74"/>
      <c r="RFZ11" s="74"/>
      <c r="RGA11" s="74"/>
      <c r="RGB11" s="74"/>
      <c r="RGC11" s="74"/>
      <c r="RGD11" s="74"/>
      <c r="RGE11" s="74"/>
      <c r="RGF11" s="74"/>
      <c r="RGG11" s="74"/>
      <c r="RGH11" s="74"/>
      <c r="RGI11" s="74"/>
      <c r="RGJ11" s="74"/>
      <c r="RGK11" s="74"/>
      <c r="RGL11" s="74"/>
      <c r="RGM11" s="74"/>
      <c r="RGN11" s="74"/>
      <c r="RGO11" s="74"/>
      <c r="RGP11" s="74"/>
      <c r="RGQ11" s="74"/>
      <c r="RGR11" s="74"/>
      <c r="RGS11" s="74"/>
      <c r="RGT11" s="74"/>
      <c r="RGU11" s="74"/>
      <c r="RGV11" s="74"/>
      <c r="RGW11" s="74"/>
      <c r="RGX11" s="74"/>
      <c r="RGY11" s="74"/>
      <c r="RGZ11" s="74"/>
      <c r="RHA11" s="74"/>
      <c r="RHB11" s="74"/>
      <c r="RHC11" s="74"/>
      <c r="RHD11" s="74"/>
      <c r="RHE11" s="74"/>
      <c r="RHF11" s="74"/>
      <c r="RHG11" s="74"/>
      <c r="RHH11" s="74"/>
      <c r="RHI11" s="74"/>
      <c r="RHJ11" s="74"/>
      <c r="RHK11" s="74"/>
      <c r="RHL11" s="74"/>
      <c r="RHM11" s="74"/>
      <c r="RHN11" s="74"/>
      <c r="RHO11" s="74"/>
      <c r="RHP11" s="74"/>
      <c r="RHQ11" s="74"/>
      <c r="RHR11" s="74"/>
      <c r="RHS11" s="74"/>
      <c r="RHT11" s="74"/>
      <c r="RHU11" s="74"/>
      <c r="RHV11" s="74"/>
      <c r="RHW11" s="74"/>
      <c r="RHX11" s="74"/>
      <c r="RHY11" s="74"/>
      <c r="RHZ11" s="74"/>
      <c r="RIA11" s="74"/>
      <c r="RIB11" s="74"/>
      <c r="RIC11" s="74"/>
      <c r="RID11" s="74"/>
      <c r="RIE11" s="74"/>
      <c r="RIF11" s="74"/>
      <c r="RIG11" s="74"/>
      <c r="RIH11" s="74"/>
      <c r="RII11" s="74"/>
      <c r="RIJ11" s="74"/>
      <c r="RIK11" s="74"/>
      <c r="RIL11" s="74"/>
      <c r="RIM11" s="74"/>
      <c r="RIN11" s="74"/>
      <c r="RIO11" s="74"/>
      <c r="RIP11" s="74"/>
      <c r="RIQ11" s="74"/>
      <c r="RIR11" s="74"/>
      <c r="RIS11" s="74"/>
      <c r="RIT11" s="74"/>
      <c r="RIU11" s="74"/>
      <c r="RIV11" s="74"/>
      <c r="RIW11" s="74"/>
      <c r="RIX11" s="74"/>
      <c r="RIY11" s="74"/>
      <c r="RIZ11" s="74"/>
      <c r="RJA11" s="74"/>
      <c r="RJB11" s="74"/>
      <c r="RJC11" s="74"/>
      <c r="RJD11" s="74"/>
      <c r="RJE11" s="74"/>
      <c r="RJF11" s="74"/>
      <c r="RJG11" s="74"/>
      <c r="RJH11" s="74"/>
      <c r="RJI11" s="74"/>
      <c r="RJJ11" s="74"/>
      <c r="RJK11" s="74"/>
      <c r="RJL11" s="74"/>
      <c r="RJM11" s="74"/>
      <c r="RJN11" s="74"/>
      <c r="RJO11" s="74"/>
      <c r="RJP11" s="74"/>
      <c r="RJQ11" s="74"/>
      <c r="RJR11" s="74"/>
      <c r="RJS11" s="74"/>
      <c r="RJT11" s="74"/>
      <c r="RJU11" s="74"/>
      <c r="RJV11" s="74"/>
      <c r="RJW11" s="74"/>
      <c r="RJX11" s="74"/>
      <c r="RJY11" s="74"/>
      <c r="RJZ11" s="74"/>
      <c r="RKA11" s="74"/>
      <c r="RKB11" s="74"/>
      <c r="RKC11" s="74"/>
      <c r="RKD11" s="74"/>
      <c r="RKE11" s="74"/>
      <c r="RKF11" s="74"/>
      <c r="RKG11" s="74"/>
      <c r="RKH11" s="74"/>
      <c r="RKI11" s="74"/>
      <c r="RKJ11" s="74"/>
      <c r="RKK11" s="74"/>
      <c r="RKL11" s="74"/>
      <c r="RKM11" s="74"/>
      <c r="RKN11" s="74"/>
      <c r="RKO11" s="74"/>
      <c r="RKP11" s="74"/>
      <c r="RKQ11" s="74"/>
      <c r="RKR11" s="74"/>
      <c r="RKS11" s="74"/>
      <c r="RKT11" s="74"/>
      <c r="RKU11" s="74"/>
      <c r="RKV11" s="74"/>
      <c r="RKW11" s="74"/>
      <c r="RKX11" s="74"/>
      <c r="RKY11" s="74"/>
      <c r="RKZ11" s="74"/>
      <c r="RLA11" s="74"/>
      <c r="RLB11" s="74"/>
      <c r="RLC11" s="74"/>
      <c r="RLD11" s="74"/>
      <c r="RLE11" s="74"/>
      <c r="RLF11" s="74"/>
      <c r="RLG11" s="74"/>
      <c r="RLH11" s="74"/>
      <c r="RLI11" s="74"/>
      <c r="RLJ11" s="74"/>
      <c r="RLK11" s="74"/>
      <c r="RLL11" s="74"/>
      <c r="RLM11" s="74"/>
      <c r="RLN11" s="74"/>
      <c r="RLO11" s="74"/>
      <c r="RLP11" s="74"/>
      <c r="RLQ11" s="74"/>
      <c r="RLR11" s="74"/>
      <c r="RLS11" s="74"/>
      <c r="RLT11" s="74"/>
      <c r="RLU11" s="74"/>
      <c r="RLV11" s="74"/>
      <c r="RLW11" s="74"/>
      <c r="RLX11" s="74"/>
      <c r="RLY11" s="74"/>
      <c r="RLZ11" s="74"/>
      <c r="RMA11" s="74"/>
      <c r="RMB11" s="74"/>
      <c r="RMC11" s="74"/>
      <c r="RMD11" s="74"/>
      <c r="RME11" s="74"/>
      <c r="RMF11" s="74"/>
      <c r="RMG11" s="74"/>
      <c r="RMH11" s="74"/>
      <c r="RMI11" s="74"/>
      <c r="RMJ11" s="74"/>
      <c r="RMK11" s="74"/>
      <c r="RML11" s="74"/>
      <c r="RMM11" s="74"/>
      <c r="RMN11" s="74"/>
      <c r="RMO11" s="74"/>
      <c r="RMP11" s="74"/>
      <c r="RMQ11" s="74"/>
      <c r="RMR11" s="74"/>
      <c r="RMS11" s="74"/>
      <c r="RMT11" s="74"/>
      <c r="RMU11" s="74"/>
      <c r="RMV11" s="74"/>
      <c r="RMW11" s="74"/>
      <c r="RMX11" s="74"/>
      <c r="RMY11" s="74"/>
      <c r="RMZ11" s="74"/>
      <c r="RNA11" s="74"/>
      <c r="RNB11" s="74"/>
      <c r="RNC11" s="74"/>
      <c r="RND11" s="74"/>
      <c r="RNE11" s="74"/>
      <c r="RNF11" s="74"/>
      <c r="RNG11" s="74"/>
      <c r="RNH11" s="74"/>
      <c r="RNI11" s="74"/>
      <c r="RNJ11" s="74"/>
      <c r="RNK11" s="74"/>
      <c r="RNL11" s="74"/>
      <c r="RNM11" s="74"/>
      <c r="RNN11" s="74"/>
      <c r="RNO11" s="74"/>
      <c r="RNP11" s="74"/>
      <c r="RNQ11" s="74"/>
      <c r="RNR11" s="74"/>
      <c r="RNS11" s="74"/>
      <c r="RNT11" s="74"/>
      <c r="RNU11" s="74"/>
      <c r="RNV11" s="74"/>
      <c r="RNW11" s="74"/>
      <c r="RNX11" s="74"/>
      <c r="RNY11" s="74"/>
      <c r="RNZ11" s="74"/>
      <c r="ROA11" s="74"/>
      <c r="ROB11" s="74"/>
      <c r="ROC11" s="74"/>
      <c r="ROD11" s="74"/>
      <c r="ROE11" s="74"/>
      <c r="ROF11" s="74"/>
      <c r="ROG11" s="74"/>
      <c r="ROH11" s="74"/>
      <c r="ROI11" s="74"/>
      <c r="ROJ11" s="74"/>
      <c r="ROK11" s="74"/>
      <c r="ROL11" s="74"/>
      <c r="ROM11" s="74"/>
      <c r="RON11" s="74"/>
      <c r="ROO11" s="74"/>
      <c r="ROP11" s="74"/>
      <c r="ROQ11" s="74"/>
      <c r="ROR11" s="74"/>
      <c r="ROS11" s="74"/>
      <c r="ROT11" s="74"/>
      <c r="ROU11" s="74"/>
      <c r="ROV11" s="74"/>
      <c r="ROW11" s="74"/>
      <c r="ROX11" s="74"/>
      <c r="ROY11" s="74"/>
      <c r="ROZ11" s="74"/>
      <c r="RPA11" s="74"/>
      <c r="RPB11" s="74"/>
      <c r="RPC11" s="74"/>
      <c r="RPD11" s="74"/>
      <c r="RPE11" s="74"/>
      <c r="RPF11" s="74"/>
      <c r="RPG11" s="74"/>
      <c r="RPH11" s="74"/>
      <c r="RPI11" s="74"/>
      <c r="RPJ11" s="74"/>
      <c r="RPK11" s="74"/>
      <c r="RPL11" s="74"/>
      <c r="RPM11" s="74"/>
      <c r="RPN11" s="74"/>
      <c r="RPO11" s="74"/>
      <c r="RPP11" s="74"/>
      <c r="RPQ11" s="74"/>
      <c r="RPR11" s="74"/>
      <c r="RPS11" s="74"/>
      <c r="RPT11" s="74"/>
      <c r="RPU11" s="74"/>
      <c r="RPV11" s="74"/>
      <c r="RPW11" s="74"/>
      <c r="RPX11" s="74"/>
      <c r="RPY11" s="74"/>
      <c r="RPZ11" s="74"/>
      <c r="RQA11" s="74"/>
      <c r="RQB11" s="74"/>
      <c r="RQC11" s="74"/>
      <c r="RQD11" s="74"/>
      <c r="RQE11" s="74"/>
      <c r="RQF11" s="74"/>
      <c r="RQG11" s="74"/>
      <c r="RQH11" s="74"/>
      <c r="RQI11" s="74"/>
      <c r="RQJ11" s="74"/>
      <c r="RQK11" s="74"/>
      <c r="RQL11" s="74"/>
      <c r="RQM11" s="74"/>
      <c r="RQN11" s="74"/>
      <c r="RQO11" s="74"/>
      <c r="RQP11" s="74"/>
      <c r="RQQ11" s="74"/>
      <c r="RQR11" s="74"/>
      <c r="RQS11" s="74"/>
      <c r="RQT11" s="74"/>
      <c r="RQU11" s="74"/>
      <c r="RQV11" s="74"/>
      <c r="RQW11" s="74"/>
      <c r="RQX11" s="74"/>
      <c r="RQY11" s="74"/>
      <c r="RQZ11" s="74"/>
      <c r="RRA11" s="74"/>
      <c r="RRB11" s="74"/>
      <c r="RRC11" s="74"/>
      <c r="RRD11" s="74"/>
      <c r="RRE11" s="74"/>
      <c r="RRF11" s="74"/>
      <c r="RRG11" s="74"/>
      <c r="RRH11" s="74"/>
      <c r="RRI11" s="74"/>
      <c r="RRJ11" s="74"/>
      <c r="RRK11" s="74"/>
      <c r="RRL11" s="74"/>
      <c r="RRM11" s="74"/>
      <c r="RRN11" s="74"/>
      <c r="RRO11" s="74"/>
      <c r="RRP11" s="74"/>
      <c r="RRQ11" s="74"/>
      <c r="RRR11" s="74"/>
      <c r="RRS11" s="74"/>
      <c r="RRT11" s="74"/>
      <c r="RRU11" s="74"/>
      <c r="RRV11" s="74"/>
      <c r="RRW11" s="74"/>
      <c r="RRX11" s="74"/>
      <c r="RRY11" s="74"/>
      <c r="RRZ11" s="74"/>
      <c r="RSA11" s="74"/>
      <c r="RSB11" s="74"/>
      <c r="RSC11" s="74"/>
      <c r="RSD11" s="74"/>
      <c r="RSE11" s="74"/>
      <c r="RSF11" s="74"/>
      <c r="RSG11" s="74"/>
      <c r="RSH11" s="74"/>
      <c r="RSI11" s="74"/>
      <c r="RSJ11" s="74"/>
      <c r="RSK11" s="74"/>
      <c r="RSL11" s="74"/>
      <c r="RSM11" s="74"/>
      <c r="RSN11" s="74"/>
      <c r="RSO11" s="74"/>
      <c r="RSP11" s="74"/>
      <c r="RSQ11" s="74"/>
      <c r="RSR11" s="74"/>
      <c r="RSS11" s="74"/>
      <c r="RST11" s="74"/>
      <c r="RSU11" s="74"/>
      <c r="RSV11" s="74"/>
      <c r="RSW11" s="74"/>
      <c r="RSX11" s="74"/>
      <c r="RSY11" s="74"/>
      <c r="RSZ11" s="74"/>
      <c r="RTA11" s="74"/>
      <c r="RTB11" s="74"/>
      <c r="RTC11" s="74"/>
      <c r="RTD11" s="74"/>
      <c r="RTE11" s="74"/>
      <c r="RTF11" s="74"/>
      <c r="RTG11" s="74"/>
      <c r="RTH11" s="74"/>
      <c r="RTI11" s="74"/>
      <c r="RTJ11" s="74"/>
      <c r="RTK11" s="74"/>
      <c r="RTL11" s="74"/>
      <c r="RTM11" s="74"/>
      <c r="RTN11" s="74"/>
      <c r="RTO11" s="74"/>
      <c r="RTP11" s="74"/>
      <c r="RTQ11" s="74"/>
      <c r="RTR11" s="74"/>
      <c r="RTS11" s="74"/>
      <c r="RTT11" s="74"/>
      <c r="RTU11" s="74"/>
      <c r="RTV11" s="74"/>
      <c r="RTW11" s="74"/>
      <c r="RTX11" s="74"/>
      <c r="RTY11" s="74"/>
      <c r="RTZ11" s="74"/>
      <c r="RUA11" s="74"/>
      <c r="RUB11" s="74"/>
      <c r="RUC11" s="74"/>
      <c r="RUD11" s="74"/>
      <c r="RUE11" s="74"/>
      <c r="RUF11" s="74"/>
      <c r="RUG11" s="74"/>
      <c r="RUH11" s="74"/>
      <c r="RUI11" s="74"/>
      <c r="RUJ11" s="74"/>
      <c r="RUK11" s="74"/>
      <c r="RUL11" s="74"/>
      <c r="RUM11" s="74"/>
      <c r="RUN11" s="74"/>
      <c r="RUO11" s="74"/>
      <c r="RUP11" s="74"/>
      <c r="RUQ11" s="74"/>
      <c r="RUR11" s="74"/>
      <c r="RUS11" s="74"/>
      <c r="RUT11" s="74"/>
      <c r="RUU11" s="74"/>
      <c r="RUV11" s="74"/>
      <c r="RUW11" s="74"/>
      <c r="RUX11" s="74"/>
      <c r="RUY11" s="74"/>
      <c r="RUZ11" s="74"/>
      <c r="RVA11" s="74"/>
      <c r="RVB11" s="74"/>
      <c r="RVC11" s="74"/>
      <c r="RVD11" s="74"/>
      <c r="RVE11" s="74"/>
      <c r="RVF11" s="74"/>
      <c r="RVG11" s="74"/>
      <c r="RVH11" s="74"/>
      <c r="RVI11" s="74"/>
      <c r="RVJ11" s="74"/>
      <c r="RVK11" s="74"/>
      <c r="RVL11" s="74"/>
      <c r="RVM11" s="74"/>
      <c r="RVN11" s="74"/>
      <c r="RVO11" s="74"/>
      <c r="RVP11" s="74"/>
      <c r="RVQ11" s="74"/>
      <c r="RVR11" s="74"/>
      <c r="RVS11" s="74"/>
      <c r="RVT11" s="74"/>
      <c r="RVU11" s="74"/>
      <c r="RVV11" s="74"/>
      <c r="RVW11" s="74"/>
      <c r="RVX11" s="74"/>
      <c r="RVY11" s="74"/>
      <c r="RVZ11" s="74"/>
      <c r="RWA11" s="74"/>
      <c r="RWB11" s="74"/>
      <c r="RWC11" s="74"/>
      <c r="RWD11" s="74"/>
      <c r="RWE11" s="74"/>
      <c r="RWF11" s="74"/>
      <c r="RWG11" s="74"/>
      <c r="RWH11" s="74"/>
      <c r="RWI11" s="74"/>
      <c r="RWJ11" s="74"/>
      <c r="RWK11" s="74"/>
      <c r="RWL11" s="74"/>
      <c r="RWM11" s="74"/>
      <c r="RWN11" s="74"/>
      <c r="RWO11" s="74"/>
      <c r="RWP11" s="74"/>
      <c r="RWQ11" s="74"/>
      <c r="RWR11" s="74"/>
      <c r="RWS11" s="74"/>
      <c r="RWT11" s="74"/>
      <c r="RWU11" s="74"/>
      <c r="RWV11" s="74"/>
      <c r="RWW11" s="74"/>
      <c r="RWX11" s="74"/>
      <c r="RWY11" s="74"/>
      <c r="RWZ11" s="74"/>
      <c r="RXA11" s="74"/>
      <c r="RXB11" s="74"/>
      <c r="RXC11" s="74"/>
      <c r="RXD11" s="74"/>
      <c r="RXE11" s="74"/>
      <c r="RXF11" s="74"/>
      <c r="RXG11" s="74"/>
      <c r="RXH11" s="74"/>
      <c r="RXI11" s="74"/>
      <c r="RXJ11" s="74"/>
      <c r="RXK11" s="74"/>
      <c r="RXL11" s="74"/>
      <c r="RXM11" s="74"/>
      <c r="RXN11" s="74"/>
      <c r="RXO11" s="74"/>
      <c r="RXP11" s="74"/>
      <c r="RXQ11" s="74"/>
      <c r="RXR11" s="74"/>
      <c r="RXS11" s="74"/>
      <c r="RXT11" s="74"/>
      <c r="RXU11" s="74"/>
      <c r="RXV11" s="74"/>
      <c r="RXW11" s="74"/>
      <c r="RXX11" s="74"/>
      <c r="RXY11" s="74"/>
      <c r="RXZ11" s="74"/>
      <c r="RYA11" s="74"/>
      <c r="RYB11" s="74"/>
      <c r="RYC11" s="74"/>
      <c r="RYD11" s="74"/>
      <c r="RYE11" s="74"/>
      <c r="RYF11" s="74"/>
      <c r="RYG11" s="74"/>
      <c r="RYH11" s="74"/>
      <c r="RYI11" s="74"/>
      <c r="RYJ11" s="74"/>
      <c r="RYK11" s="74"/>
      <c r="RYL11" s="74"/>
      <c r="RYM11" s="74"/>
      <c r="RYN11" s="74"/>
      <c r="RYO11" s="74"/>
      <c r="RYP11" s="74"/>
      <c r="RYQ11" s="74"/>
      <c r="RYR11" s="74"/>
      <c r="RYS11" s="74"/>
      <c r="RYT11" s="74"/>
      <c r="RYU11" s="74"/>
      <c r="RYV11" s="74"/>
      <c r="RYW11" s="74"/>
      <c r="RYX11" s="74"/>
      <c r="RYY11" s="74"/>
      <c r="RYZ11" s="74"/>
      <c r="RZA11" s="74"/>
      <c r="RZB11" s="74"/>
      <c r="RZC11" s="74"/>
      <c r="RZD11" s="74"/>
      <c r="RZE11" s="74"/>
      <c r="RZF11" s="74"/>
      <c r="RZG11" s="74"/>
      <c r="RZH11" s="74"/>
      <c r="RZI11" s="74"/>
      <c r="RZJ11" s="74"/>
      <c r="RZK11" s="74"/>
      <c r="RZL11" s="74"/>
      <c r="RZM11" s="74"/>
      <c r="RZN11" s="74"/>
      <c r="RZO11" s="74"/>
      <c r="RZP11" s="74"/>
      <c r="RZQ11" s="74"/>
      <c r="RZR11" s="74"/>
      <c r="RZS11" s="74"/>
      <c r="RZT11" s="74"/>
      <c r="RZU11" s="74"/>
      <c r="RZV11" s="74"/>
      <c r="RZW11" s="74"/>
      <c r="RZX11" s="74"/>
      <c r="RZY11" s="74"/>
      <c r="RZZ11" s="74"/>
      <c r="SAA11" s="74"/>
      <c r="SAB11" s="74"/>
      <c r="SAC11" s="74"/>
      <c r="SAD11" s="74"/>
      <c r="SAE11" s="74"/>
      <c r="SAF11" s="74"/>
      <c r="SAG11" s="74"/>
      <c r="SAH11" s="74"/>
      <c r="SAI11" s="74"/>
      <c r="SAJ11" s="74"/>
      <c r="SAK11" s="74"/>
      <c r="SAL11" s="74"/>
      <c r="SAM11" s="74"/>
      <c r="SAN11" s="74"/>
      <c r="SAO11" s="74"/>
      <c r="SAP11" s="74"/>
      <c r="SAQ11" s="74"/>
      <c r="SAR11" s="74"/>
      <c r="SAS11" s="74"/>
      <c r="SAT11" s="74"/>
      <c r="SAU11" s="74"/>
      <c r="SAV11" s="74"/>
      <c r="SAW11" s="74"/>
      <c r="SAX11" s="74"/>
      <c r="SAY11" s="74"/>
      <c r="SAZ11" s="74"/>
      <c r="SBA11" s="74"/>
      <c r="SBB11" s="74"/>
      <c r="SBC11" s="74"/>
      <c r="SBD11" s="74"/>
      <c r="SBE11" s="74"/>
      <c r="SBF11" s="74"/>
      <c r="SBG11" s="74"/>
      <c r="SBH11" s="74"/>
      <c r="SBI11" s="74"/>
      <c r="SBJ11" s="74"/>
      <c r="SBK11" s="74"/>
      <c r="SBL11" s="74"/>
      <c r="SBM11" s="74"/>
      <c r="SBN11" s="74"/>
      <c r="SBO11" s="74"/>
      <c r="SBP11" s="74"/>
      <c r="SBQ11" s="74"/>
      <c r="SBR11" s="74"/>
      <c r="SBS11" s="74"/>
      <c r="SBT11" s="74"/>
      <c r="SBU11" s="74"/>
      <c r="SBV11" s="74"/>
      <c r="SBW11" s="74"/>
      <c r="SBX11" s="74"/>
      <c r="SBY11" s="74"/>
      <c r="SBZ11" s="74"/>
      <c r="SCA11" s="74"/>
      <c r="SCB11" s="74"/>
      <c r="SCC11" s="74"/>
      <c r="SCD11" s="74"/>
      <c r="SCE11" s="74"/>
      <c r="SCF11" s="74"/>
      <c r="SCG11" s="74"/>
      <c r="SCH11" s="74"/>
      <c r="SCI11" s="74"/>
      <c r="SCJ11" s="74"/>
      <c r="SCK11" s="74"/>
      <c r="SCL11" s="74"/>
      <c r="SCM11" s="74"/>
      <c r="SCN11" s="74"/>
      <c r="SCO11" s="74"/>
      <c r="SCP11" s="74"/>
      <c r="SCQ11" s="74"/>
      <c r="SCR11" s="74"/>
      <c r="SCS11" s="74"/>
      <c r="SCT11" s="74"/>
      <c r="SCU11" s="74"/>
      <c r="SCV11" s="74"/>
      <c r="SCW11" s="74"/>
      <c r="SCX11" s="74"/>
      <c r="SCY11" s="74"/>
      <c r="SCZ11" s="74"/>
      <c r="SDA11" s="74"/>
      <c r="SDB11" s="74"/>
      <c r="SDC11" s="74"/>
      <c r="SDD11" s="74"/>
      <c r="SDE11" s="74"/>
      <c r="SDF11" s="74"/>
      <c r="SDG11" s="74"/>
      <c r="SDH11" s="74"/>
      <c r="SDI11" s="74"/>
      <c r="SDJ11" s="74"/>
      <c r="SDK11" s="74"/>
      <c r="SDL11" s="74"/>
      <c r="SDM11" s="74"/>
      <c r="SDN11" s="74"/>
      <c r="SDO11" s="74"/>
      <c r="SDP11" s="74"/>
      <c r="SDQ11" s="74"/>
      <c r="SDR11" s="74"/>
      <c r="SDS11" s="74"/>
      <c r="SDT11" s="74"/>
      <c r="SDU11" s="74"/>
      <c r="SDV11" s="74"/>
      <c r="SDW11" s="74"/>
      <c r="SDX11" s="74"/>
      <c r="SDY11" s="74"/>
      <c r="SDZ11" s="74"/>
      <c r="SEA11" s="74"/>
      <c r="SEB11" s="74"/>
      <c r="SEC11" s="74"/>
      <c r="SED11" s="74"/>
      <c r="SEE11" s="74"/>
      <c r="SEF11" s="74"/>
      <c r="SEG11" s="74"/>
      <c r="SEH11" s="74"/>
      <c r="SEI11" s="74"/>
      <c r="SEJ11" s="74"/>
      <c r="SEK11" s="74"/>
      <c r="SEL11" s="74"/>
      <c r="SEM11" s="74"/>
      <c r="SEN11" s="74"/>
      <c r="SEO11" s="74"/>
      <c r="SEP11" s="74"/>
      <c r="SEQ11" s="74"/>
      <c r="SER11" s="74"/>
      <c r="SES11" s="74"/>
      <c r="SET11" s="74"/>
      <c r="SEU11" s="74"/>
      <c r="SEV11" s="74"/>
      <c r="SEW11" s="74"/>
      <c r="SEX11" s="74"/>
      <c r="SEY11" s="74"/>
      <c r="SEZ11" s="74"/>
      <c r="SFA11" s="74"/>
      <c r="SFB11" s="74"/>
      <c r="SFC11" s="74"/>
      <c r="SFD11" s="74"/>
      <c r="SFE11" s="74"/>
      <c r="SFF11" s="74"/>
      <c r="SFG11" s="74"/>
      <c r="SFH11" s="74"/>
      <c r="SFI11" s="74"/>
      <c r="SFJ11" s="74"/>
      <c r="SFK11" s="74"/>
      <c r="SFL11" s="74"/>
      <c r="SFM11" s="74"/>
      <c r="SFN11" s="74"/>
      <c r="SFO11" s="74"/>
      <c r="SFP11" s="74"/>
      <c r="SFQ11" s="74"/>
      <c r="SFR11" s="74"/>
      <c r="SFS11" s="74"/>
      <c r="SFT11" s="74"/>
      <c r="SFU11" s="74"/>
      <c r="SFV11" s="74"/>
      <c r="SFW11" s="74"/>
      <c r="SFX11" s="74"/>
      <c r="SFY11" s="74"/>
      <c r="SFZ11" s="74"/>
      <c r="SGA11" s="74"/>
      <c r="SGB11" s="74"/>
      <c r="SGC11" s="74"/>
      <c r="SGD11" s="74"/>
      <c r="SGE11" s="74"/>
      <c r="SGF11" s="74"/>
      <c r="SGG11" s="74"/>
      <c r="SGH11" s="74"/>
      <c r="SGI11" s="74"/>
      <c r="SGJ11" s="74"/>
      <c r="SGK11" s="74"/>
      <c r="SGL11" s="74"/>
      <c r="SGM11" s="74"/>
      <c r="SGN11" s="74"/>
      <c r="SGO11" s="74"/>
      <c r="SGP11" s="74"/>
      <c r="SGQ11" s="74"/>
      <c r="SGR11" s="74"/>
      <c r="SGS11" s="74"/>
      <c r="SGT11" s="74"/>
      <c r="SGU11" s="74"/>
      <c r="SGV11" s="74"/>
      <c r="SGW11" s="74"/>
      <c r="SGX11" s="74"/>
      <c r="SGY11" s="74"/>
      <c r="SGZ11" s="74"/>
      <c r="SHA11" s="74"/>
      <c r="SHB11" s="74"/>
      <c r="SHC11" s="74"/>
      <c r="SHD11" s="74"/>
      <c r="SHE11" s="74"/>
      <c r="SHF11" s="74"/>
      <c r="SHG11" s="74"/>
      <c r="SHH11" s="74"/>
      <c r="SHI11" s="74"/>
      <c r="SHJ11" s="74"/>
      <c r="SHK11" s="74"/>
      <c r="SHL11" s="74"/>
      <c r="SHM11" s="74"/>
      <c r="SHN11" s="74"/>
      <c r="SHO11" s="74"/>
      <c r="SHP11" s="74"/>
      <c r="SHQ11" s="74"/>
      <c r="SHR11" s="74"/>
      <c r="SHS11" s="74"/>
      <c r="SHT11" s="74"/>
      <c r="SHU11" s="74"/>
      <c r="SHV11" s="74"/>
      <c r="SHW11" s="74"/>
      <c r="SHX11" s="74"/>
      <c r="SHY11" s="74"/>
      <c r="SHZ11" s="74"/>
      <c r="SIA11" s="74"/>
      <c r="SIB11" s="74"/>
      <c r="SIC11" s="74"/>
      <c r="SID11" s="74"/>
      <c r="SIE11" s="74"/>
      <c r="SIF11" s="74"/>
      <c r="SIG11" s="74"/>
      <c r="SIH11" s="74"/>
      <c r="SII11" s="74"/>
      <c r="SIJ11" s="74"/>
      <c r="SIK11" s="74"/>
      <c r="SIL11" s="74"/>
      <c r="SIM11" s="74"/>
      <c r="SIN11" s="74"/>
      <c r="SIO11" s="74"/>
      <c r="SIP11" s="74"/>
      <c r="SIQ11" s="74"/>
      <c r="SIR11" s="74"/>
      <c r="SIS11" s="74"/>
      <c r="SIT11" s="74"/>
      <c r="SIU11" s="74"/>
      <c r="SIV11" s="74"/>
      <c r="SIW11" s="74"/>
      <c r="SIX11" s="74"/>
      <c r="SIY11" s="74"/>
      <c r="SIZ11" s="74"/>
      <c r="SJA11" s="74"/>
      <c r="SJB11" s="74"/>
      <c r="SJC11" s="74"/>
      <c r="SJD11" s="74"/>
      <c r="SJE11" s="74"/>
      <c r="SJF11" s="74"/>
      <c r="SJG11" s="74"/>
      <c r="SJH11" s="74"/>
      <c r="SJI11" s="74"/>
      <c r="SJJ11" s="74"/>
      <c r="SJK11" s="74"/>
      <c r="SJL11" s="74"/>
      <c r="SJM11" s="74"/>
      <c r="SJN11" s="74"/>
      <c r="SJO11" s="74"/>
      <c r="SJP11" s="74"/>
      <c r="SJQ11" s="74"/>
      <c r="SJR11" s="74"/>
      <c r="SJS11" s="74"/>
      <c r="SJT11" s="74"/>
      <c r="SJU11" s="74"/>
      <c r="SJV11" s="74"/>
      <c r="SJW11" s="74"/>
      <c r="SJX11" s="74"/>
      <c r="SJY11" s="74"/>
      <c r="SJZ11" s="74"/>
      <c r="SKA11" s="74"/>
      <c r="SKB11" s="74"/>
      <c r="SKC11" s="74"/>
      <c r="SKD11" s="74"/>
      <c r="SKE11" s="74"/>
      <c r="SKF11" s="74"/>
      <c r="SKG11" s="74"/>
      <c r="SKH11" s="74"/>
      <c r="SKI11" s="74"/>
      <c r="SKJ11" s="74"/>
      <c r="SKK11" s="74"/>
      <c r="SKL11" s="74"/>
      <c r="SKM11" s="74"/>
      <c r="SKN11" s="74"/>
      <c r="SKO11" s="74"/>
      <c r="SKP11" s="74"/>
      <c r="SKQ11" s="74"/>
      <c r="SKR11" s="74"/>
      <c r="SKS11" s="74"/>
      <c r="SKT11" s="74"/>
      <c r="SKU11" s="74"/>
      <c r="SKV11" s="74"/>
      <c r="SKW11" s="74"/>
      <c r="SKX11" s="74"/>
      <c r="SKY11" s="74"/>
      <c r="SKZ11" s="74"/>
      <c r="SLA11" s="74"/>
      <c r="SLB11" s="74"/>
      <c r="SLC11" s="74"/>
      <c r="SLD11" s="74"/>
      <c r="SLE11" s="74"/>
      <c r="SLF11" s="74"/>
      <c r="SLG11" s="74"/>
      <c r="SLH11" s="74"/>
      <c r="SLI11" s="74"/>
      <c r="SLJ11" s="74"/>
      <c r="SLK11" s="74"/>
      <c r="SLL11" s="74"/>
      <c r="SLM11" s="74"/>
      <c r="SLN11" s="74"/>
      <c r="SLO11" s="74"/>
      <c r="SLP11" s="74"/>
      <c r="SLQ11" s="74"/>
      <c r="SLR11" s="74"/>
      <c r="SLS11" s="74"/>
      <c r="SLT11" s="74"/>
      <c r="SLU11" s="74"/>
      <c r="SLV11" s="74"/>
      <c r="SLW11" s="74"/>
      <c r="SLX11" s="74"/>
      <c r="SLY11" s="74"/>
      <c r="SLZ11" s="74"/>
      <c r="SMA11" s="74"/>
      <c r="SMB11" s="74"/>
      <c r="SMC11" s="74"/>
      <c r="SMD11" s="74"/>
      <c r="SME11" s="74"/>
      <c r="SMF11" s="74"/>
      <c r="SMG11" s="74"/>
      <c r="SMH11" s="74"/>
      <c r="SMI11" s="74"/>
      <c r="SMJ11" s="74"/>
      <c r="SMK11" s="74"/>
      <c r="SML11" s="74"/>
      <c r="SMM11" s="74"/>
      <c r="SMN11" s="74"/>
      <c r="SMO11" s="74"/>
      <c r="SMP11" s="74"/>
      <c r="SMQ11" s="74"/>
      <c r="SMR11" s="74"/>
      <c r="SMS11" s="74"/>
      <c r="SMT11" s="74"/>
      <c r="SMU11" s="74"/>
      <c r="SMV11" s="74"/>
      <c r="SMW11" s="74"/>
      <c r="SMX11" s="74"/>
      <c r="SMY11" s="74"/>
      <c r="SMZ11" s="74"/>
      <c r="SNA11" s="74"/>
      <c r="SNB11" s="74"/>
      <c r="SNC11" s="74"/>
      <c r="SND11" s="74"/>
      <c r="SNE11" s="74"/>
      <c r="SNF11" s="74"/>
      <c r="SNG11" s="74"/>
      <c r="SNH11" s="74"/>
      <c r="SNI11" s="74"/>
      <c r="SNJ11" s="74"/>
      <c r="SNK11" s="74"/>
      <c r="SNL11" s="74"/>
      <c r="SNM11" s="74"/>
      <c r="SNN11" s="74"/>
      <c r="SNO11" s="74"/>
      <c r="SNP11" s="74"/>
      <c r="SNQ11" s="74"/>
      <c r="SNR11" s="74"/>
      <c r="SNS11" s="74"/>
      <c r="SNT11" s="74"/>
      <c r="SNU11" s="74"/>
      <c r="SNV11" s="74"/>
      <c r="SNW11" s="74"/>
      <c r="SNX11" s="74"/>
      <c r="SNY11" s="74"/>
      <c r="SNZ11" s="74"/>
      <c r="SOA11" s="74"/>
      <c r="SOB11" s="74"/>
      <c r="SOC11" s="74"/>
      <c r="SOD11" s="74"/>
      <c r="SOE11" s="74"/>
      <c r="SOF11" s="74"/>
      <c r="SOG11" s="74"/>
      <c r="SOH11" s="74"/>
      <c r="SOI11" s="74"/>
      <c r="SOJ11" s="74"/>
      <c r="SOK11" s="74"/>
      <c r="SOL11" s="74"/>
      <c r="SOM11" s="74"/>
      <c r="SON11" s="74"/>
      <c r="SOO11" s="74"/>
      <c r="SOP11" s="74"/>
      <c r="SOQ11" s="74"/>
      <c r="SOR11" s="74"/>
      <c r="SOS11" s="74"/>
      <c r="SOT11" s="74"/>
      <c r="SOU11" s="74"/>
      <c r="SOV11" s="74"/>
      <c r="SOW11" s="74"/>
      <c r="SOX11" s="74"/>
      <c r="SOY11" s="74"/>
      <c r="SOZ11" s="74"/>
      <c r="SPA11" s="74"/>
      <c r="SPB11" s="74"/>
      <c r="SPC11" s="74"/>
      <c r="SPD11" s="74"/>
      <c r="SPE11" s="74"/>
      <c r="SPF11" s="74"/>
      <c r="SPG11" s="74"/>
      <c r="SPH11" s="74"/>
      <c r="SPI11" s="74"/>
      <c r="SPJ11" s="74"/>
      <c r="SPK11" s="74"/>
      <c r="SPL11" s="74"/>
      <c r="SPM11" s="74"/>
      <c r="SPN11" s="74"/>
      <c r="SPO11" s="74"/>
      <c r="SPP11" s="74"/>
      <c r="SPQ11" s="74"/>
      <c r="SPR11" s="74"/>
      <c r="SPS11" s="74"/>
      <c r="SPT11" s="74"/>
      <c r="SPU11" s="74"/>
      <c r="SPV11" s="74"/>
      <c r="SPW11" s="74"/>
      <c r="SPX11" s="74"/>
      <c r="SPY11" s="74"/>
      <c r="SPZ11" s="74"/>
      <c r="SQA11" s="74"/>
      <c r="SQB11" s="74"/>
      <c r="SQC11" s="74"/>
      <c r="SQD11" s="74"/>
      <c r="SQE11" s="74"/>
      <c r="SQF11" s="74"/>
      <c r="SQG11" s="74"/>
      <c r="SQH11" s="74"/>
      <c r="SQI11" s="74"/>
      <c r="SQJ11" s="74"/>
      <c r="SQK11" s="74"/>
      <c r="SQL11" s="74"/>
      <c r="SQM11" s="74"/>
      <c r="SQN11" s="74"/>
      <c r="SQO11" s="74"/>
      <c r="SQP11" s="74"/>
      <c r="SQQ11" s="74"/>
      <c r="SQR11" s="74"/>
      <c r="SQS11" s="74"/>
      <c r="SQT11" s="74"/>
      <c r="SQU11" s="74"/>
      <c r="SQV11" s="74"/>
      <c r="SQW11" s="74"/>
      <c r="SQX11" s="74"/>
      <c r="SQY11" s="74"/>
      <c r="SQZ11" s="74"/>
      <c r="SRA11" s="74"/>
      <c r="SRB11" s="74"/>
      <c r="SRC11" s="74"/>
      <c r="SRD11" s="74"/>
      <c r="SRE11" s="74"/>
      <c r="SRF11" s="74"/>
      <c r="SRG11" s="74"/>
      <c r="SRH11" s="74"/>
      <c r="SRI11" s="74"/>
      <c r="SRJ11" s="74"/>
      <c r="SRK11" s="74"/>
      <c r="SRL11" s="74"/>
      <c r="SRM11" s="74"/>
      <c r="SRN11" s="74"/>
      <c r="SRO11" s="74"/>
      <c r="SRP11" s="74"/>
      <c r="SRQ11" s="74"/>
      <c r="SRR11" s="74"/>
      <c r="SRS11" s="74"/>
      <c r="SRT11" s="74"/>
      <c r="SRU11" s="74"/>
      <c r="SRV11" s="74"/>
      <c r="SRW11" s="74"/>
      <c r="SRX11" s="74"/>
      <c r="SRY11" s="74"/>
      <c r="SRZ11" s="74"/>
      <c r="SSA11" s="74"/>
      <c r="SSB11" s="74"/>
      <c r="SSC11" s="74"/>
      <c r="SSD11" s="74"/>
      <c r="SSE11" s="74"/>
      <c r="SSF11" s="74"/>
      <c r="SSG11" s="74"/>
      <c r="SSH11" s="74"/>
      <c r="SSI11" s="74"/>
      <c r="SSJ11" s="74"/>
      <c r="SSK11" s="74"/>
      <c r="SSL11" s="74"/>
      <c r="SSM11" s="74"/>
      <c r="SSN11" s="74"/>
      <c r="SSO11" s="74"/>
      <c r="SSP11" s="74"/>
      <c r="SSQ11" s="74"/>
      <c r="SSR11" s="74"/>
      <c r="SSS11" s="74"/>
      <c r="SST11" s="74"/>
      <c r="SSU11" s="74"/>
      <c r="SSV11" s="74"/>
      <c r="SSW11" s="74"/>
      <c r="SSX11" s="74"/>
      <c r="SSY11" s="74"/>
      <c r="SSZ11" s="74"/>
      <c r="STA11" s="74"/>
      <c r="STB11" s="74"/>
      <c r="STC11" s="74"/>
      <c r="STD11" s="74"/>
      <c r="STE11" s="74"/>
      <c r="STF11" s="74"/>
      <c r="STG11" s="74"/>
      <c r="STH11" s="74"/>
      <c r="STI11" s="74"/>
      <c r="STJ11" s="74"/>
      <c r="STK11" s="74"/>
      <c r="STL11" s="74"/>
      <c r="STM11" s="74"/>
      <c r="STN11" s="74"/>
      <c r="STO11" s="74"/>
      <c r="STP11" s="74"/>
      <c r="STQ11" s="74"/>
      <c r="STR11" s="74"/>
      <c r="STS11" s="74"/>
      <c r="STT11" s="74"/>
      <c r="STU11" s="74"/>
      <c r="STV11" s="74"/>
      <c r="STW11" s="74"/>
      <c r="STX11" s="74"/>
      <c r="STY11" s="74"/>
      <c r="STZ11" s="74"/>
      <c r="SUA11" s="74"/>
      <c r="SUB11" s="74"/>
      <c r="SUC11" s="74"/>
      <c r="SUD11" s="74"/>
      <c r="SUE11" s="74"/>
      <c r="SUF11" s="74"/>
      <c r="SUG11" s="74"/>
      <c r="SUH11" s="74"/>
      <c r="SUI11" s="74"/>
      <c r="SUJ11" s="74"/>
      <c r="SUK11" s="74"/>
      <c r="SUL11" s="74"/>
      <c r="SUM11" s="74"/>
      <c r="SUN11" s="74"/>
      <c r="SUO11" s="74"/>
      <c r="SUP11" s="74"/>
      <c r="SUQ11" s="74"/>
      <c r="SUR11" s="74"/>
      <c r="SUS11" s="74"/>
      <c r="SUT11" s="74"/>
      <c r="SUU11" s="74"/>
      <c r="SUV11" s="74"/>
      <c r="SUW11" s="74"/>
      <c r="SUX11" s="74"/>
      <c r="SUY11" s="74"/>
      <c r="SUZ11" s="74"/>
      <c r="SVA11" s="74"/>
      <c r="SVB11" s="74"/>
      <c r="SVC11" s="74"/>
      <c r="SVD11" s="74"/>
      <c r="SVE11" s="74"/>
      <c r="SVF11" s="74"/>
      <c r="SVG11" s="74"/>
      <c r="SVH11" s="74"/>
      <c r="SVI11" s="74"/>
      <c r="SVJ11" s="74"/>
      <c r="SVK11" s="74"/>
      <c r="SVL11" s="74"/>
      <c r="SVM11" s="74"/>
      <c r="SVN11" s="74"/>
      <c r="SVO11" s="74"/>
      <c r="SVP11" s="74"/>
      <c r="SVQ11" s="74"/>
      <c r="SVR11" s="74"/>
      <c r="SVS11" s="74"/>
      <c r="SVT11" s="74"/>
      <c r="SVU11" s="74"/>
      <c r="SVV11" s="74"/>
      <c r="SVW11" s="74"/>
      <c r="SVX11" s="74"/>
      <c r="SVY11" s="74"/>
      <c r="SVZ11" s="74"/>
      <c r="SWA11" s="74"/>
      <c r="SWB11" s="74"/>
      <c r="SWC11" s="74"/>
      <c r="SWD11" s="74"/>
      <c r="SWE11" s="74"/>
      <c r="SWF11" s="74"/>
      <c r="SWG11" s="74"/>
      <c r="SWH11" s="74"/>
      <c r="SWI11" s="74"/>
      <c r="SWJ11" s="74"/>
      <c r="SWK11" s="74"/>
      <c r="SWL11" s="74"/>
      <c r="SWM11" s="74"/>
      <c r="SWN11" s="74"/>
      <c r="SWO11" s="74"/>
      <c r="SWP11" s="74"/>
      <c r="SWQ11" s="74"/>
      <c r="SWR11" s="74"/>
      <c r="SWS11" s="74"/>
      <c r="SWT11" s="74"/>
      <c r="SWU11" s="74"/>
      <c r="SWV11" s="74"/>
      <c r="SWW11" s="74"/>
      <c r="SWX11" s="74"/>
      <c r="SWY11" s="74"/>
      <c r="SWZ11" s="74"/>
      <c r="SXA11" s="74"/>
      <c r="SXB11" s="74"/>
      <c r="SXC11" s="74"/>
      <c r="SXD11" s="74"/>
      <c r="SXE11" s="74"/>
      <c r="SXF11" s="74"/>
      <c r="SXG11" s="74"/>
      <c r="SXH11" s="74"/>
      <c r="SXI11" s="74"/>
      <c r="SXJ11" s="74"/>
      <c r="SXK11" s="74"/>
      <c r="SXL11" s="74"/>
      <c r="SXM11" s="74"/>
      <c r="SXN11" s="74"/>
      <c r="SXO11" s="74"/>
      <c r="SXP11" s="74"/>
      <c r="SXQ11" s="74"/>
      <c r="SXR11" s="74"/>
      <c r="SXS11" s="74"/>
      <c r="SXT11" s="74"/>
      <c r="SXU11" s="74"/>
      <c r="SXV11" s="74"/>
      <c r="SXW11" s="74"/>
      <c r="SXX11" s="74"/>
      <c r="SXY11" s="74"/>
      <c r="SXZ11" s="74"/>
      <c r="SYA11" s="74"/>
      <c r="SYB11" s="74"/>
      <c r="SYC11" s="74"/>
      <c r="SYD11" s="74"/>
      <c r="SYE11" s="74"/>
      <c r="SYF11" s="74"/>
      <c r="SYG11" s="74"/>
      <c r="SYH11" s="74"/>
      <c r="SYI11" s="74"/>
      <c r="SYJ11" s="74"/>
      <c r="SYK11" s="74"/>
      <c r="SYL11" s="74"/>
      <c r="SYM11" s="74"/>
      <c r="SYN11" s="74"/>
      <c r="SYO11" s="74"/>
      <c r="SYP11" s="74"/>
      <c r="SYQ11" s="74"/>
      <c r="SYR11" s="74"/>
      <c r="SYS11" s="74"/>
      <c r="SYT11" s="74"/>
      <c r="SYU11" s="74"/>
      <c r="SYV11" s="74"/>
      <c r="SYW11" s="74"/>
      <c r="SYX11" s="74"/>
      <c r="SYY11" s="74"/>
      <c r="SYZ11" s="74"/>
      <c r="SZA11" s="74"/>
      <c r="SZB11" s="74"/>
      <c r="SZC11" s="74"/>
      <c r="SZD11" s="74"/>
      <c r="SZE11" s="74"/>
      <c r="SZF11" s="74"/>
      <c r="SZG11" s="74"/>
      <c r="SZH11" s="74"/>
      <c r="SZI11" s="74"/>
      <c r="SZJ11" s="74"/>
      <c r="SZK11" s="74"/>
      <c r="SZL11" s="74"/>
      <c r="SZM11" s="74"/>
      <c r="SZN11" s="74"/>
      <c r="SZO11" s="74"/>
      <c r="SZP11" s="74"/>
      <c r="SZQ11" s="74"/>
      <c r="SZR11" s="74"/>
      <c r="SZS11" s="74"/>
      <c r="SZT11" s="74"/>
      <c r="SZU11" s="74"/>
      <c r="SZV11" s="74"/>
      <c r="SZW11" s="74"/>
      <c r="SZX11" s="74"/>
      <c r="SZY11" s="74"/>
      <c r="SZZ11" s="74"/>
      <c r="TAA11" s="74"/>
      <c r="TAB11" s="74"/>
      <c r="TAC11" s="74"/>
      <c r="TAD11" s="74"/>
      <c r="TAE11" s="74"/>
      <c r="TAF11" s="74"/>
      <c r="TAG11" s="74"/>
      <c r="TAH11" s="74"/>
      <c r="TAI11" s="74"/>
      <c r="TAJ11" s="74"/>
      <c r="TAK11" s="74"/>
      <c r="TAL11" s="74"/>
      <c r="TAM11" s="74"/>
      <c r="TAN11" s="74"/>
      <c r="TAO11" s="74"/>
      <c r="TAP11" s="74"/>
      <c r="TAQ11" s="74"/>
      <c r="TAR11" s="74"/>
      <c r="TAS11" s="74"/>
      <c r="TAT11" s="74"/>
      <c r="TAU11" s="74"/>
      <c r="TAV11" s="74"/>
      <c r="TAW11" s="74"/>
      <c r="TAX11" s="74"/>
      <c r="TAY11" s="74"/>
      <c r="TAZ11" s="74"/>
      <c r="TBA11" s="74"/>
      <c r="TBB11" s="74"/>
      <c r="TBC11" s="74"/>
      <c r="TBD11" s="74"/>
      <c r="TBE11" s="74"/>
      <c r="TBF11" s="74"/>
      <c r="TBG11" s="74"/>
      <c r="TBH11" s="74"/>
      <c r="TBI11" s="74"/>
      <c r="TBJ11" s="74"/>
      <c r="TBK11" s="74"/>
      <c r="TBL11" s="74"/>
      <c r="TBM11" s="74"/>
      <c r="TBN11" s="74"/>
      <c r="TBO11" s="74"/>
      <c r="TBP11" s="74"/>
      <c r="TBQ11" s="74"/>
      <c r="TBR11" s="74"/>
      <c r="TBS11" s="74"/>
      <c r="TBT11" s="74"/>
      <c r="TBU11" s="74"/>
      <c r="TBV11" s="74"/>
      <c r="TBW11" s="74"/>
      <c r="TBX11" s="74"/>
      <c r="TBY11" s="74"/>
      <c r="TBZ11" s="74"/>
      <c r="TCA11" s="74"/>
      <c r="TCB11" s="74"/>
      <c r="TCC11" s="74"/>
      <c r="TCD11" s="74"/>
      <c r="TCE11" s="74"/>
      <c r="TCF11" s="74"/>
      <c r="TCG11" s="74"/>
      <c r="TCH11" s="74"/>
      <c r="TCI11" s="74"/>
      <c r="TCJ11" s="74"/>
      <c r="TCK11" s="74"/>
      <c r="TCL11" s="74"/>
      <c r="TCM11" s="74"/>
      <c r="TCN11" s="74"/>
      <c r="TCO11" s="74"/>
      <c r="TCP11" s="74"/>
      <c r="TCQ11" s="74"/>
      <c r="TCR11" s="74"/>
      <c r="TCS11" s="74"/>
      <c r="TCT11" s="74"/>
      <c r="TCU11" s="74"/>
      <c r="TCV11" s="74"/>
      <c r="TCW11" s="74"/>
      <c r="TCX11" s="74"/>
      <c r="TCY11" s="74"/>
      <c r="TCZ11" s="74"/>
      <c r="TDA11" s="74"/>
      <c r="TDB11" s="74"/>
      <c r="TDC11" s="74"/>
      <c r="TDD11" s="74"/>
      <c r="TDE11" s="74"/>
      <c r="TDF11" s="74"/>
      <c r="TDG11" s="74"/>
      <c r="TDH11" s="74"/>
      <c r="TDI11" s="74"/>
      <c r="TDJ11" s="74"/>
      <c r="TDK11" s="74"/>
      <c r="TDL11" s="74"/>
      <c r="TDM11" s="74"/>
      <c r="TDN11" s="74"/>
      <c r="TDO11" s="74"/>
      <c r="TDP11" s="74"/>
      <c r="TDQ11" s="74"/>
      <c r="TDR11" s="74"/>
      <c r="TDS11" s="74"/>
      <c r="TDT11" s="74"/>
      <c r="TDU11" s="74"/>
      <c r="TDV11" s="74"/>
      <c r="TDW11" s="74"/>
      <c r="TDX11" s="74"/>
      <c r="TDY11" s="74"/>
      <c r="TDZ11" s="74"/>
      <c r="TEA11" s="74"/>
      <c r="TEB11" s="74"/>
      <c r="TEC11" s="74"/>
      <c r="TED11" s="74"/>
      <c r="TEE11" s="74"/>
      <c r="TEF11" s="74"/>
      <c r="TEG11" s="74"/>
      <c r="TEH11" s="74"/>
      <c r="TEI11" s="74"/>
      <c r="TEJ11" s="74"/>
      <c r="TEK11" s="74"/>
      <c r="TEL11" s="74"/>
      <c r="TEM11" s="74"/>
      <c r="TEN11" s="74"/>
      <c r="TEO11" s="74"/>
      <c r="TEP11" s="74"/>
      <c r="TEQ11" s="74"/>
      <c r="TER11" s="74"/>
      <c r="TES11" s="74"/>
      <c r="TET11" s="74"/>
      <c r="TEU11" s="74"/>
      <c r="TEV11" s="74"/>
      <c r="TEW11" s="74"/>
      <c r="TEX11" s="74"/>
      <c r="TEY11" s="74"/>
      <c r="TEZ11" s="74"/>
      <c r="TFA11" s="74"/>
      <c r="TFB11" s="74"/>
      <c r="TFC11" s="74"/>
      <c r="TFD11" s="74"/>
      <c r="TFE11" s="74"/>
      <c r="TFF11" s="74"/>
      <c r="TFG11" s="74"/>
      <c r="TFH11" s="74"/>
      <c r="TFI11" s="74"/>
      <c r="TFJ11" s="74"/>
      <c r="TFK11" s="74"/>
      <c r="TFL11" s="74"/>
      <c r="TFM11" s="74"/>
      <c r="TFN11" s="74"/>
      <c r="TFO11" s="74"/>
      <c r="TFP11" s="74"/>
      <c r="TFQ11" s="74"/>
      <c r="TFR11" s="74"/>
      <c r="TFS11" s="74"/>
      <c r="TFT11" s="74"/>
      <c r="TFU11" s="74"/>
      <c r="TFV11" s="74"/>
      <c r="TFW11" s="74"/>
      <c r="TFX11" s="74"/>
      <c r="TFY11" s="74"/>
      <c r="TFZ11" s="74"/>
      <c r="TGA11" s="74"/>
      <c r="TGB11" s="74"/>
      <c r="TGC11" s="74"/>
      <c r="TGD11" s="74"/>
      <c r="TGE11" s="74"/>
      <c r="TGF11" s="74"/>
      <c r="TGG11" s="74"/>
      <c r="TGH11" s="74"/>
      <c r="TGI11" s="74"/>
      <c r="TGJ11" s="74"/>
      <c r="TGK11" s="74"/>
      <c r="TGL11" s="74"/>
      <c r="TGM11" s="74"/>
      <c r="TGN11" s="74"/>
      <c r="TGO11" s="74"/>
      <c r="TGP11" s="74"/>
      <c r="TGQ11" s="74"/>
      <c r="TGR11" s="74"/>
      <c r="TGS11" s="74"/>
      <c r="TGT11" s="74"/>
      <c r="TGU11" s="74"/>
      <c r="TGV11" s="74"/>
      <c r="TGW11" s="74"/>
      <c r="TGX11" s="74"/>
      <c r="TGY11" s="74"/>
      <c r="TGZ11" s="74"/>
      <c r="THA11" s="74"/>
      <c r="THB11" s="74"/>
      <c r="THC11" s="74"/>
      <c r="THD11" s="74"/>
      <c r="THE11" s="74"/>
      <c r="THF11" s="74"/>
      <c r="THG11" s="74"/>
      <c r="THH11" s="74"/>
      <c r="THI11" s="74"/>
      <c r="THJ11" s="74"/>
      <c r="THK11" s="74"/>
      <c r="THL11" s="74"/>
      <c r="THM11" s="74"/>
      <c r="THN11" s="74"/>
      <c r="THO11" s="74"/>
      <c r="THP11" s="74"/>
      <c r="THQ11" s="74"/>
      <c r="THR11" s="74"/>
      <c r="THS11" s="74"/>
      <c r="THT11" s="74"/>
      <c r="THU11" s="74"/>
      <c r="THV11" s="74"/>
      <c r="THW11" s="74"/>
      <c r="THX11" s="74"/>
      <c r="THY11" s="74"/>
      <c r="THZ11" s="74"/>
      <c r="TIA11" s="74"/>
      <c r="TIB11" s="74"/>
      <c r="TIC11" s="74"/>
      <c r="TID11" s="74"/>
      <c r="TIE11" s="74"/>
      <c r="TIF11" s="74"/>
      <c r="TIG11" s="74"/>
      <c r="TIH11" s="74"/>
      <c r="TII11" s="74"/>
      <c r="TIJ11" s="74"/>
      <c r="TIK11" s="74"/>
      <c r="TIL11" s="74"/>
      <c r="TIM11" s="74"/>
      <c r="TIN11" s="74"/>
      <c r="TIO11" s="74"/>
      <c r="TIP11" s="74"/>
      <c r="TIQ11" s="74"/>
      <c r="TIR11" s="74"/>
      <c r="TIS11" s="74"/>
      <c r="TIT11" s="74"/>
      <c r="TIU11" s="74"/>
      <c r="TIV11" s="74"/>
      <c r="TIW11" s="74"/>
      <c r="TIX11" s="74"/>
      <c r="TIY11" s="74"/>
      <c r="TIZ11" s="74"/>
      <c r="TJA11" s="74"/>
      <c r="TJB11" s="74"/>
      <c r="TJC11" s="74"/>
      <c r="TJD11" s="74"/>
      <c r="TJE11" s="74"/>
      <c r="TJF11" s="74"/>
      <c r="TJG11" s="74"/>
      <c r="TJH11" s="74"/>
      <c r="TJI11" s="74"/>
      <c r="TJJ11" s="74"/>
      <c r="TJK11" s="74"/>
      <c r="TJL11" s="74"/>
      <c r="TJM11" s="74"/>
      <c r="TJN11" s="74"/>
      <c r="TJO11" s="74"/>
      <c r="TJP11" s="74"/>
      <c r="TJQ11" s="74"/>
      <c r="TJR11" s="74"/>
      <c r="TJS11" s="74"/>
      <c r="TJT11" s="74"/>
      <c r="TJU11" s="74"/>
      <c r="TJV11" s="74"/>
      <c r="TJW11" s="74"/>
      <c r="TJX11" s="74"/>
      <c r="TJY11" s="74"/>
      <c r="TJZ11" s="74"/>
      <c r="TKA11" s="74"/>
      <c r="TKB11" s="74"/>
      <c r="TKC11" s="74"/>
      <c r="TKD11" s="74"/>
      <c r="TKE11" s="74"/>
      <c r="TKF11" s="74"/>
      <c r="TKG11" s="74"/>
      <c r="TKH11" s="74"/>
      <c r="TKI11" s="74"/>
      <c r="TKJ11" s="74"/>
      <c r="TKK11" s="74"/>
      <c r="TKL11" s="74"/>
      <c r="TKM11" s="74"/>
      <c r="TKN11" s="74"/>
      <c r="TKO11" s="74"/>
      <c r="TKP11" s="74"/>
      <c r="TKQ11" s="74"/>
      <c r="TKR11" s="74"/>
      <c r="TKS11" s="74"/>
      <c r="TKT11" s="74"/>
      <c r="TKU11" s="74"/>
      <c r="TKV11" s="74"/>
      <c r="TKW11" s="74"/>
      <c r="TKX11" s="74"/>
      <c r="TKY11" s="74"/>
      <c r="TKZ11" s="74"/>
      <c r="TLA11" s="74"/>
      <c r="TLB11" s="74"/>
      <c r="TLC11" s="74"/>
      <c r="TLD11" s="74"/>
      <c r="TLE11" s="74"/>
      <c r="TLF11" s="74"/>
      <c r="TLG11" s="74"/>
      <c r="TLH11" s="74"/>
      <c r="TLI11" s="74"/>
      <c r="TLJ11" s="74"/>
      <c r="TLK11" s="74"/>
      <c r="TLL11" s="74"/>
      <c r="TLM11" s="74"/>
      <c r="TLN11" s="74"/>
      <c r="TLO11" s="74"/>
      <c r="TLP11" s="74"/>
      <c r="TLQ11" s="74"/>
      <c r="TLR11" s="74"/>
      <c r="TLS11" s="74"/>
      <c r="TLT11" s="74"/>
      <c r="TLU11" s="74"/>
      <c r="TLV11" s="74"/>
      <c r="TLW11" s="74"/>
      <c r="TLX11" s="74"/>
      <c r="TLY11" s="74"/>
      <c r="TLZ11" s="74"/>
      <c r="TMA11" s="74"/>
      <c r="TMB11" s="74"/>
      <c r="TMC11" s="74"/>
      <c r="TMD11" s="74"/>
      <c r="TME11" s="74"/>
      <c r="TMF11" s="74"/>
      <c r="TMG11" s="74"/>
      <c r="TMH11" s="74"/>
      <c r="TMI11" s="74"/>
      <c r="TMJ11" s="74"/>
      <c r="TMK11" s="74"/>
      <c r="TML11" s="74"/>
      <c r="TMM11" s="74"/>
      <c r="TMN11" s="74"/>
      <c r="TMO11" s="74"/>
      <c r="TMP11" s="74"/>
      <c r="TMQ11" s="74"/>
      <c r="TMR11" s="74"/>
      <c r="TMS11" s="74"/>
      <c r="TMT11" s="74"/>
      <c r="TMU11" s="74"/>
      <c r="TMV11" s="74"/>
      <c r="TMW11" s="74"/>
      <c r="TMX11" s="74"/>
      <c r="TMY11" s="74"/>
      <c r="TMZ11" s="74"/>
      <c r="TNA11" s="74"/>
      <c r="TNB11" s="74"/>
      <c r="TNC11" s="74"/>
      <c r="TND11" s="74"/>
      <c r="TNE11" s="74"/>
      <c r="TNF11" s="74"/>
      <c r="TNG11" s="74"/>
      <c r="TNH11" s="74"/>
      <c r="TNI11" s="74"/>
      <c r="TNJ11" s="74"/>
      <c r="TNK11" s="74"/>
      <c r="TNL11" s="74"/>
      <c r="TNM11" s="74"/>
      <c r="TNN11" s="74"/>
      <c r="TNO11" s="74"/>
      <c r="TNP11" s="74"/>
      <c r="TNQ11" s="74"/>
      <c r="TNR11" s="74"/>
      <c r="TNS11" s="74"/>
      <c r="TNT11" s="74"/>
      <c r="TNU11" s="74"/>
      <c r="TNV11" s="74"/>
      <c r="TNW11" s="74"/>
      <c r="TNX11" s="74"/>
      <c r="TNY11" s="74"/>
      <c r="TNZ11" s="74"/>
      <c r="TOA11" s="74"/>
      <c r="TOB11" s="74"/>
      <c r="TOC11" s="74"/>
      <c r="TOD11" s="74"/>
      <c r="TOE11" s="74"/>
      <c r="TOF11" s="74"/>
      <c r="TOG11" s="74"/>
      <c r="TOH11" s="74"/>
      <c r="TOI11" s="74"/>
      <c r="TOJ11" s="74"/>
      <c r="TOK11" s="74"/>
      <c r="TOL11" s="74"/>
      <c r="TOM11" s="74"/>
      <c r="TON11" s="74"/>
      <c r="TOO11" s="74"/>
      <c r="TOP11" s="74"/>
      <c r="TOQ11" s="74"/>
      <c r="TOR11" s="74"/>
      <c r="TOS11" s="74"/>
      <c r="TOT11" s="74"/>
      <c r="TOU11" s="74"/>
      <c r="TOV11" s="74"/>
      <c r="TOW11" s="74"/>
      <c r="TOX11" s="74"/>
      <c r="TOY11" s="74"/>
      <c r="TOZ11" s="74"/>
      <c r="TPA11" s="74"/>
      <c r="TPB11" s="74"/>
      <c r="TPC11" s="74"/>
      <c r="TPD11" s="74"/>
      <c r="TPE11" s="74"/>
      <c r="TPF11" s="74"/>
      <c r="TPG11" s="74"/>
      <c r="TPH11" s="74"/>
      <c r="TPI11" s="74"/>
      <c r="TPJ11" s="74"/>
      <c r="TPK11" s="74"/>
      <c r="TPL11" s="74"/>
      <c r="TPM11" s="74"/>
      <c r="TPN11" s="74"/>
      <c r="TPO11" s="74"/>
      <c r="TPP11" s="74"/>
      <c r="TPQ11" s="74"/>
      <c r="TPR11" s="74"/>
      <c r="TPS11" s="74"/>
      <c r="TPT11" s="74"/>
      <c r="TPU11" s="74"/>
      <c r="TPV11" s="74"/>
      <c r="TPW11" s="74"/>
      <c r="TPX11" s="74"/>
      <c r="TPY11" s="74"/>
      <c r="TPZ11" s="74"/>
      <c r="TQA11" s="74"/>
      <c r="TQB11" s="74"/>
      <c r="TQC11" s="74"/>
      <c r="TQD11" s="74"/>
      <c r="TQE11" s="74"/>
      <c r="TQF11" s="74"/>
      <c r="TQG11" s="74"/>
      <c r="TQH11" s="74"/>
      <c r="TQI11" s="74"/>
      <c r="TQJ11" s="74"/>
      <c r="TQK11" s="74"/>
      <c r="TQL11" s="74"/>
      <c r="TQM11" s="74"/>
      <c r="TQN11" s="74"/>
      <c r="TQO11" s="74"/>
      <c r="TQP11" s="74"/>
      <c r="TQQ11" s="74"/>
      <c r="TQR11" s="74"/>
      <c r="TQS11" s="74"/>
      <c r="TQT11" s="74"/>
      <c r="TQU11" s="74"/>
      <c r="TQV11" s="74"/>
      <c r="TQW11" s="74"/>
      <c r="TQX11" s="74"/>
      <c r="TQY11" s="74"/>
      <c r="TQZ11" s="74"/>
      <c r="TRA11" s="74"/>
      <c r="TRB11" s="74"/>
      <c r="TRC11" s="74"/>
      <c r="TRD11" s="74"/>
      <c r="TRE11" s="74"/>
      <c r="TRF11" s="74"/>
      <c r="TRG11" s="74"/>
      <c r="TRH11" s="74"/>
      <c r="TRI11" s="74"/>
      <c r="TRJ11" s="74"/>
      <c r="TRK11" s="74"/>
      <c r="TRL11" s="74"/>
      <c r="TRM11" s="74"/>
      <c r="TRN11" s="74"/>
      <c r="TRO11" s="74"/>
      <c r="TRP11" s="74"/>
      <c r="TRQ11" s="74"/>
      <c r="TRR11" s="74"/>
      <c r="TRS11" s="74"/>
      <c r="TRT11" s="74"/>
      <c r="TRU11" s="74"/>
      <c r="TRV11" s="74"/>
      <c r="TRW11" s="74"/>
      <c r="TRX11" s="74"/>
      <c r="TRY11" s="74"/>
      <c r="TRZ11" s="74"/>
      <c r="TSA11" s="74"/>
      <c r="TSB11" s="74"/>
      <c r="TSC11" s="74"/>
      <c r="TSD11" s="74"/>
      <c r="TSE11" s="74"/>
      <c r="TSF11" s="74"/>
      <c r="TSG11" s="74"/>
      <c r="TSH11" s="74"/>
      <c r="TSI11" s="74"/>
      <c r="TSJ11" s="74"/>
      <c r="TSK11" s="74"/>
      <c r="TSL11" s="74"/>
      <c r="TSM11" s="74"/>
      <c r="TSN11" s="74"/>
      <c r="TSO11" s="74"/>
      <c r="TSP11" s="74"/>
      <c r="TSQ11" s="74"/>
      <c r="TSR11" s="74"/>
      <c r="TSS11" s="74"/>
      <c r="TST11" s="74"/>
      <c r="TSU11" s="74"/>
      <c r="TSV11" s="74"/>
      <c r="TSW11" s="74"/>
      <c r="TSX11" s="74"/>
      <c r="TSY11" s="74"/>
      <c r="TSZ11" s="74"/>
      <c r="TTA11" s="74"/>
      <c r="TTB11" s="74"/>
      <c r="TTC11" s="74"/>
      <c r="TTD11" s="74"/>
      <c r="TTE11" s="74"/>
      <c r="TTF11" s="74"/>
      <c r="TTG11" s="74"/>
      <c r="TTH11" s="74"/>
      <c r="TTI11" s="74"/>
      <c r="TTJ11" s="74"/>
      <c r="TTK11" s="74"/>
      <c r="TTL11" s="74"/>
      <c r="TTM11" s="74"/>
      <c r="TTN11" s="74"/>
      <c r="TTO11" s="74"/>
      <c r="TTP11" s="74"/>
      <c r="TTQ11" s="74"/>
      <c r="TTR11" s="74"/>
      <c r="TTS11" s="74"/>
      <c r="TTT11" s="74"/>
      <c r="TTU11" s="74"/>
      <c r="TTV11" s="74"/>
      <c r="TTW11" s="74"/>
      <c r="TTX11" s="74"/>
      <c r="TTY11" s="74"/>
      <c r="TTZ11" s="74"/>
      <c r="TUA11" s="74"/>
      <c r="TUB11" s="74"/>
      <c r="TUC11" s="74"/>
      <c r="TUD11" s="74"/>
      <c r="TUE11" s="74"/>
      <c r="TUF11" s="74"/>
      <c r="TUG11" s="74"/>
      <c r="TUH11" s="74"/>
      <c r="TUI11" s="74"/>
      <c r="TUJ11" s="74"/>
      <c r="TUK11" s="74"/>
      <c r="TUL11" s="74"/>
      <c r="TUM11" s="74"/>
      <c r="TUN11" s="74"/>
      <c r="TUO11" s="74"/>
      <c r="TUP11" s="74"/>
      <c r="TUQ11" s="74"/>
      <c r="TUR11" s="74"/>
      <c r="TUS11" s="74"/>
      <c r="TUT11" s="74"/>
      <c r="TUU11" s="74"/>
      <c r="TUV11" s="74"/>
      <c r="TUW11" s="74"/>
      <c r="TUX11" s="74"/>
      <c r="TUY11" s="74"/>
      <c r="TUZ11" s="74"/>
      <c r="TVA11" s="74"/>
      <c r="TVB11" s="74"/>
      <c r="TVC11" s="74"/>
      <c r="TVD11" s="74"/>
      <c r="TVE11" s="74"/>
      <c r="TVF11" s="74"/>
      <c r="TVG11" s="74"/>
      <c r="TVH11" s="74"/>
      <c r="TVI11" s="74"/>
      <c r="TVJ11" s="74"/>
      <c r="TVK11" s="74"/>
      <c r="TVL11" s="74"/>
      <c r="TVM11" s="74"/>
      <c r="TVN11" s="74"/>
      <c r="TVO11" s="74"/>
      <c r="TVP11" s="74"/>
      <c r="TVQ11" s="74"/>
      <c r="TVR11" s="74"/>
      <c r="TVS11" s="74"/>
      <c r="TVT11" s="74"/>
      <c r="TVU11" s="74"/>
      <c r="TVV11" s="74"/>
      <c r="TVW11" s="74"/>
      <c r="TVX11" s="74"/>
      <c r="TVY11" s="74"/>
      <c r="TVZ11" s="74"/>
      <c r="TWA11" s="74"/>
      <c r="TWB11" s="74"/>
      <c r="TWC11" s="74"/>
      <c r="TWD11" s="74"/>
      <c r="TWE11" s="74"/>
      <c r="TWF11" s="74"/>
      <c r="TWG11" s="74"/>
      <c r="TWH11" s="74"/>
      <c r="TWI11" s="74"/>
      <c r="TWJ11" s="74"/>
      <c r="TWK11" s="74"/>
      <c r="TWL11" s="74"/>
      <c r="TWM11" s="74"/>
      <c r="TWN11" s="74"/>
      <c r="TWO11" s="74"/>
      <c r="TWP11" s="74"/>
      <c r="TWQ11" s="74"/>
      <c r="TWR11" s="74"/>
      <c r="TWS11" s="74"/>
      <c r="TWT11" s="74"/>
      <c r="TWU11" s="74"/>
      <c r="TWV11" s="74"/>
      <c r="TWW11" s="74"/>
      <c r="TWX11" s="74"/>
      <c r="TWY11" s="74"/>
      <c r="TWZ11" s="74"/>
      <c r="TXA11" s="74"/>
      <c r="TXB11" s="74"/>
      <c r="TXC11" s="74"/>
      <c r="TXD11" s="74"/>
      <c r="TXE11" s="74"/>
      <c r="TXF11" s="74"/>
      <c r="TXG11" s="74"/>
      <c r="TXH11" s="74"/>
      <c r="TXI11" s="74"/>
      <c r="TXJ11" s="74"/>
      <c r="TXK11" s="74"/>
      <c r="TXL11" s="74"/>
      <c r="TXM11" s="74"/>
      <c r="TXN11" s="74"/>
      <c r="TXO11" s="74"/>
      <c r="TXP11" s="74"/>
      <c r="TXQ11" s="74"/>
      <c r="TXR11" s="74"/>
      <c r="TXS11" s="74"/>
      <c r="TXT11" s="74"/>
      <c r="TXU11" s="74"/>
      <c r="TXV11" s="74"/>
      <c r="TXW11" s="74"/>
      <c r="TXX11" s="74"/>
      <c r="TXY11" s="74"/>
      <c r="TXZ11" s="74"/>
      <c r="TYA11" s="74"/>
      <c r="TYB11" s="74"/>
      <c r="TYC11" s="74"/>
      <c r="TYD11" s="74"/>
      <c r="TYE11" s="74"/>
      <c r="TYF11" s="74"/>
      <c r="TYG11" s="74"/>
      <c r="TYH11" s="74"/>
      <c r="TYI11" s="74"/>
      <c r="TYJ11" s="74"/>
      <c r="TYK11" s="74"/>
      <c r="TYL11" s="74"/>
      <c r="TYM11" s="74"/>
      <c r="TYN11" s="74"/>
      <c r="TYO11" s="74"/>
      <c r="TYP11" s="74"/>
      <c r="TYQ11" s="74"/>
      <c r="TYR11" s="74"/>
      <c r="TYS11" s="74"/>
      <c r="TYT11" s="74"/>
      <c r="TYU11" s="74"/>
      <c r="TYV11" s="74"/>
      <c r="TYW11" s="74"/>
      <c r="TYX11" s="74"/>
      <c r="TYY11" s="74"/>
      <c r="TYZ11" s="74"/>
      <c r="TZA11" s="74"/>
      <c r="TZB11" s="74"/>
      <c r="TZC11" s="74"/>
      <c r="TZD11" s="74"/>
      <c r="TZE11" s="74"/>
      <c r="TZF11" s="74"/>
      <c r="TZG11" s="74"/>
      <c r="TZH11" s="74"/>
      <c r="TZI11" s="74"/>
      <c r="TZJ11" s="74"/>
      <c r="TZK11" s="74"/>
      <c r="TZL11" s="74"/>
      <c r="TZM11" s="74"/>
      <c r="TZN11" s="74"/>
      <c r="TZO11" s="74"/>
      <c r="TZP11" s="74"/>
      <c r="TZQ11" s="74"/>
      <c r="TZR11" s="74"/>
      <c r="TZS11" s="74"/>
      <c r="TZT11" s="74"/>
      <c r="TZU11" s="74"/>
      <c r="TZV11" s="74"/>
      <c r="TZW11" s="74"/>
      <c r="TZX11" s="74"/>
      <c r="TZY11" s="74"/>
      <c r="TZZ11" s="74"/>
      <c r="UAA11" s="74"/>
      <c r="UAB11" s="74"/>
      <c r="UAC11" s="74"/>
      <c r="UAD11" s="74"/>
      <c r="UAE11" s="74"/>
      <c r="UAF11" s="74"/>
      <c r="UAG11" s="74"/>
      <c r="UAH11" s="74"/>
      <c r="UAI11" s="74"/>
      <c r="UAJ11" s="74"/>
      <c r="UAK11" s="74"/>
      <c r="UAL11" s="74"/>
      <c r="UAM11" s="74"/>
      <c r="UAN11" s="74"/>
      <c r="UAO11" s="74"/>
      <c r="UAP11" s="74"/>
      <c r="UAQ11" s="74"/>
      <c r="UAR11" s="74"/>
      <c r="UAS11" s="74"/>
      <c r="UAT11" s="74"/>
      <c r="UAU11" s="74"/>
      <c r="UAV11" s="74"/>
      <c r="UAW11" s="74"/>
      <c r="UAX11" s="74"/>
      <c r="UAY11" s="74"/>
      <c r="UAZ11" s="74"/>
      <c r="UBA11" s="74"/>
      <c r="UBB11" s="74"/>
      <c r="UBC11" s="74"/>
      <c r="UBD11" s="74"/>
      <c r="UBE11" s="74"/>
      <c r="UBF11" s="74"/>
      <c r="UBG11" s="74"/>
      <c r="UBH11" s="74"/>
      <c r="UBI11" s="74"/>
      <c r="UBJ11" s="74"/>
      <c r="UBK11" s="74"/>
      <c r="UBL11" s="74"/>
      <c r="UBM11" s="74"/>
      <c r="UBN11" s="74"/>
      <c r="UBO11" s="74"/>
      <c r="UBP11" s="74"/>
      <c r="UBQ11" s="74"/>
      <c r="UBR11" s="74"/>
      <c r="UBS11" s="74"/>
      <c r="UBT11" s="74"/>
      <c r="UBU11" s="74"/>
      <c r="UBV11" s="74"/>
      <c r="UBW11" s="74"/>
      <c r="UBX11" s="74"/>
      <c r="UBY11" s="74"/>
      <c r="UBZ11" s="74"/>
      <c r="UCA11" s="74"/>
      <c r="UCB11" s="74"/>
      <c r="UCC11" s="74"/>
      <c r="UCD11" s="74"/>
      <c r="UCE11" s="74"/>
      <c r="UCF11" s="74"/>
      <c r="UCG11" s="74"/>
      <c r="UCH11" s="74"/>
      <c r="UCI11" s="74"/>
      <c r="UCJ11" s="74"/>
      <c r="UCK11" s="74"/>
      <c r="UCL11" s="74"/>
      <c r="UCM11" s="74"/>
      <c r="UCN11" s="74"/>
      <c r="UCO11" s="74"/>
      <c r="UCP11" s="74"/>
      <c r="UCQ11" s="74"/>
      <c r="UCR11" s="74"/>
      <c r="UCS11" s="74"/>
      <c r="UCT11" s="74"/>
      <c r="UCU11" s="74"/>
      <c r="UCV11" s="74"/>
      <c r="UCW11" s="74"/>
      <c r="UCX11" s="74"/>
      <c r="UCY11" s="74"/>
      <c r="UCZ11" s="74"/>
      <c r="UDA11" s="74"/>
      <c r="UDB11" s="74"/>
      <c r="UDC11" s="74"/>
      <c r="UDD11" s="74"/>
      <c r="UDE11" s="74"/>
      <c r="UDF11" s="74"/>
      <c r="UDG11" s="74"/>
      <c r="UDH11" s="74"/>
      <c r="UDI11" s="74"/>
      <c r="UDJ11" s="74"/>
      <c r="UDK11" s="74"/>
      <c r="UDL11" s="74"/>
      <c r="UDM11" s="74"/>
      <c r="UDN11" s="74"/>
      <c r="UDO11" s="74"/>
      <c r="UDP11" s="74"/>
      <c r="UDQ11" s="74"/>
      <c r="UDR11" s="74"/>
      <c r="UDS11" s="74"/>
      <c r="UDT11" s="74"/>
      <c r="UDU11" s="74"/>
      <c r="UDV11" s="74"/>
      <c r="UDW11" s="74"/>
      <c r="UDX11" s="74"/>
      <c r="UDY11" s="74"/>
      <c r="UDZ11" s="74"/>
      <c r="UEA11" s="74"/>
      <c r="UEB11" s="74"/>
      <c r="UEC11" s="74"/>
      <c r="UED11" s="74"/>
      <c r="UEE11" s="74"/>
      <c r="UEF11" s="74"/>
      <c r="UEG11" s="74"/>
      <c r="UEH11" s="74"/>
      <c r="UEI11" s="74"/>
      <c r="UEJ11" s="74"/>
      <c r="UEK11" s="74"/>
      <c r="UEL11" s="74"/>
      <c r="UEM11" s="74"/>
      <c r="UEN11" s="74"/>
      <c r="UEO11" s="74"/>
      <c r="UEP11" s="74"/>
      <c r="UEQ11" s="74"/>
      <c r="UER11" s="74"/>
      <c r="UES11" s="74"/>
      <c r="UET11" s="74"/>
      <c r="UEU11" s="74"/>
      <c r="UEV11" s="74"/>
      <c r="UEW11" s="74"/>
      <c r="UEX11" s="74"/>
      <c r="UEY11" s="74"/>
      <c r="UEZ11" s="74"/>
      <c r="UFA11" s="74"/>
      <c r="UFB11" s="74"/>
      <c r="UFC11" s="74"/>
      <c r="UFD11" s="74"/>
      <c r="UFE11" s="74"/>
      <c r="UFF11" s="74"/>
      <c r="UFG11" s="74"/>
      <c r="UFH11" s="74"/>
      <c r="UFI11" s="74"/>
      <c r="UFJ11" s="74"/>
      <c r="UFK11" s="74"/>
      <c r="UFL11" s="74"/>
      <c r="UFM11" s="74"/>
      <c r="UFN11" s="74"/>
      <c r="UFO11" s="74"/>
      <c r="UFP11" s="74"/>
      <c r="UFQ11" s="74"/>
      <c r="UFR11" s="74"/>
      <c r="UFS11" s="74"/>
      <c r="UFT11" s="74"/>
      <c r="UFU11" s="74"/>
      <c r="UFV11" s="74"/>
      <c r="UFW11" s="74"/>
      <c r="UFX11" s="74"/>
      <c r="UFY11" s="74"/>
      <c r="UFZ11" s="74"/>
      <c r="UGA11" s="74"/>
      <c r="UGB11" s="74"/>
      <c r="UGC11" s="74"/>
      <c r="UGD11" s="74"/>
      <c r="UGE11" s="74"/>
      <c r="UGF11" s="74"/>
      <c r="UGG11" s="74"/>
      <c r="UGH11" s="74"/>
      <c r="UGI11" s="74"/>
      <c r="UGJ11" s="74"/>
      <c r="UGK11" s="74"/>
      <c r="UGL11" s="74"/>
      <c r="UGM11" s="74"/>
      <c r="UGN11" s="74"/>
      <c r="UGO11" s="74"/>
      <c r="UGP11" s="74"/>
      <c r="UGQ11" s="74"/>
      <c r="UGR11" s="74"/>
      <c r="UGS11" s="74"/>
      <c r="UGT11" s="74"/>
      <c r="UGU11" s="74"/>
      <c r="UGV11" s="74"/>
      <c r="UGW11" s="74"/>
      <c r="UGX11" s="74"/>
      <c r="UGY11" s="74"/>
      <c r="UGZ11" s="74"/>
      <c r="UHA11" s="74"/>
      <c r="UHB11" s="74"/>
      <c r="UHC11" s="74"/>
      <c r="UHD11" s="74"/>
      <c r="UHE11" s="74"/>
      <c r="UHF11" s="74"/>
      <c r="UHG11" s="74"/>
      <c r="UHH11" s="74"/>
      <c r="UHI11" s="74"/>
      <c r="UHJ11" s="74"/>
      <c r="UHK11" s="74"/>
      <c r="UHL11" s="74"/>
      <c r="UHM11" s="74"/>
      <c r="UHN11" s="74"/>
      <c r="UHO11" s="74"/>
      <c r="UHP11" s="74"/>
      <c r="UHQ11" s="74"/>
      <c r="UHR11" s="74"/>
      <c r="UHS11" s="74"/>
      <c r="UHT11" s="74"/>
      <c r="UHU11" s="74"/>
      <c r="UHV11" s="74"/>
      <c r="UHW11" s="74"/>
      <c r="UHX11" s="74"/>
      <c r="UHY11" s="74"/>
      <c r="UHZ11" s="74"/>
      <c r="UIA11" s="74"/>
      <c r="UIB11" s="74"/>
      <c r="UIC11" s="74"/>
      <c r="UID11" s="74"/>
      <c r="UIE11" s="74"/>
      <c r="UIF11" s="74"/>
      <c r="UIG11" s="74"/>
      <c r="UIH11" s="74"/>
      <c r="UII11" s="74"/>
      <c r="UIJ11" s="74"/>
      <c r="UIK11" s="74"/>
      <c r="UIL11" s="74"/>
      <c r="UIM11" s="74"/>
      <c r="UIN11" s="74"/>
      <c r="UIO11" s="74"/>
      <c r="UIP11" s="74"/>
      <c r="UIQ11" s="74"/>
      <c r="UIR11" s="74"/>
      <c r="UIS11" s="74"/>
      <c r="UIT11" s="74"/>
      <c r="UIU11" s="74"/>
      <c r="UIV11" s="74"/>
      <c r="UIW11" s="74"/>
      <c r="UIX11" s="74"/>
      <c r="UIY11" s="74"/>
      <c r="UIZ11" s="74"/>
      <c r="UJA11" s="74"/>
      <c r="UJB11" s="74"/>
      <c r="UJC11" s="74"/>
      <c r="UJD11" s="74"/>
      <c r="UJE11" s="74"/>
      <c r="UJF11" s="74"/>
      <c r="UJG11" s="74"/>
      <c r="UJH11" s="74"/>
      <c r="UJI11" s="74"/>
      <c r="UJJ11" s="74"/>
      <c r="UJK11" s="74"/>
      <c r="UJL11" s="74"/>
      <c r="UJM11" s="74"/>
      <c r="UJN11" s="74"/>
      <c r="UJO11" s="74"/>
      <c r="UJP11" s="74"/>
      <c r="UJQ11" s="74"/>
      <c r="UJR11" s="74"/>
      <c r="UJS11" s="74"/>
      <c r="UJT11" s="74"/>
      <c r="UJU11" s="74"/>
      <c r="UJV11" s="74"/>
      <c r="UJW11" s="74"/>
      <c r="UJX11" s="74"/>
      <c r="UJY11" s="74"/>
      <c r="UJZ11" s="74"/>
      <c r="UKA11" s="74"/>
      <c r="UKB11" s="74"/>
      <c r="UKC11" s="74"/>
      <c r="UKD11" s="74"/>
      <c r="UKE11" s="74"/>
      <c r="UKF11" s="74"/>
      <c r="UKG11" s="74"/>
      <c r="UKH11" s="74"/>
      <c r="UKI11" s="74"/>
      <c r="UKJ11" s="74"/>
      <c r="UKK11" s="74"/>
      <c r="UKL11" s="74"/>
      <c r="UKM11" s="74"/>
      <c r="UKN11" s="74"/>
      <c r="UKO11" s="74"/>
      <c r="UKP11" s="74"/>
      <c r="UKQ11" s="74"/>
      <c r="UKR11" s="74"/>
      <c r="UKS11" s="74"/>
      <c r="UKT11" s="74"/>
      <c r="UKU11" s="74"/>
      <c r="UKV11" s="74"/>
      <c r="UKW11" s="74"/>
      <c r="UKX11" s="74"/>
      <c r="UKY11" s="74"/>
      <c r="UKZ11" s="74"/>
      <c r="ULA11" s="74"/>
      <c r="ULB11" s="74"/>
      <c r="ULC11" s="74"/>
      <c r="ULD11" s="74"/>
      <c r="ULE11" s="74"/>
      <c r="ULF11" s="74"/>
      <c r="ULG11" s="74"/>
      <c r="ULH11" s="74"/>
      <c r="ULI11" s="74"/>
      <c r="ULJ11" s="74"/>
      <c r="ULK11" s="74"/>
      <c r="ULL11" s="74"/>
      <c r="ULM11" s="74"/>
      <c r="ULN11" s="74"/>
      <c r="ULO11" s="74"/>
      <c r="ULP11" s="74"/>
      <c r="ULQ11" s="74"/>
      <c r="ULR11" s="74"/>
      <c r="ULS11" s="74"/>
      <c r="ULT11" s="74"/>
      <c r="ULU11" s="74"/>
      <c r="ULV11" s="74"/>
      <c r="ULW11" s="74"/>
      <c r="ULX11" s="74"/>
      <c r="ULY11" s="74"/>
      <c r="ULZ11" s="74"/>
      <c r="UMA11" s="74"/>
      <c r="UMB11" s="74"/>
      <c r="UMC11" s="74"/>
      <c r="UMD11" s="74"/>
      <c r="UME11" s="74"/>
      <c r="UMF11" s="74"/>
      <c r="UMG11" s="74"/>
      <c r="UMH11" s="74"/>
      <c r="UMI11" s="74"/>
      <c r="UMJ11" s="74"/>
      <c r="UMK11" s="74"/>
      <c r="UML11" s="74"/>
      <c r="UMM11" s="74"/>
      <c r="UMN11" s="74"/>
      <c r="UMO11" s="74"/>
      <c r="UMP11" s="74"/>
      <c r="UMQ11" s="74"/>
      <c r="UMR11" s="74"/>
      <c r="UMS11" s="74"/>
      <c r="UMT11" s="74"/>
      <c r="UMU11" s="74"/>
      <c r="UMV11" s="74"/>
      <c r="UMW11" s="74"/>
      <c r="UMX11" s="74"/>
      <c r="UMY11" s="74"/>
      <c r="UMZ11" s="74"/>
      <c r="UNA11" s="74"/>
      <c r="UNB11" s="74"/>
      <c r="UNC11" s="74"/>
      <c r="UND11" s="74"/>
      <c r="UNE11" s="74"/>
      <c r="UNF11" s="74"/>
      <c r="UNG11" s="74"/>
      <c r="UNH11" s="74"/>
      <c r="UNI11" s="74"/>
      <c r="UNJ11" s="74"/>
      <c r="UNK11" s="74"/>
      <c r="UNL11" s="74"/>
      <c r="UNM11" s="74"/>
      <c r="UNN11" s="74"/>
      <c r="UNO11" s="74"/>
      <c r="UNP11" s="74"/>
      <c r="UNQ11" s="74"/>
      <c r="UNR11" s="74"/>
      <c r="UNS11" s="74"/>
      <c r="UNT11" s="74"/>
      <c r="UNU11" s="74"/>
      <c r="UNV11" s="74"/>
      <c r="UNW11" s="74"/>
      <c r="UNX11" s="74"/>
      <c r="UNY11" s="74"/>
      <c r="UNZ11" s="74"/>
      <c r="UOA11" s="74"/>
      <c r="UOB11" s="74"/>
      <c r="UOC11" s="74"/>
      <c r="UOD11" s="74"/>
      <c r="UOE11" s="74"/>
      <c r="UOF11" s="74"/>
      <c r="UOG11" s="74"/>
      <c r="UOH11" s="74"/>
      <c r="UOI11" s="74"/>
      <c r="UOJ11" s="74"/>
      <c r="UOK11" s="74"/>
      <c r="UOL11" s="74"/>
      <c r="UOM11" s="74"/>
      <c r="UON11" s="74"/>
      <c r="UOO11" s="74"/>
      <c r="UOP11" s="74"/>
      <c r="UOQ11" s="74"/>
      <c r="UOR11" s="74"/>
      <c r="UOS11" s="74"/>
      <c r="UOT11" s="74"/>
      <c r="UOU11" s="74"/>
      <c r="UOV11" s="74"/>
      <c r="UOW11" s="74"/>
      <c r="UOX11" s="74"/>
      <c r="UOY11" s="74"/>
      <c r="UOZ11" s="74"/>
      <c r="UPA11" s="74"/>
      <c r="UPB11" s="74"/>
      <c r="UPC11" s="74"/>
      <c r="UPD11" s="74"/>
      <c r="UPE11" s="74"/>
      <c r="UPF11" s="74"/>
      <c r="UPG11" s="74"/>
      <c r="UPH11" s="74"/>
      <c r="UPI11" s="74"/>
      <c r="UPJ11" s="74"/>
      <c r="UPK11" s="74"/>
      <c r="UPL11" s="74"/>
      <c r="UPM11" s="74"/>
      <c r="UPN11" s="74"/>
      <c r="UPO11" s="74"/>
      <c r="UPP11" s="74"/>
      <c r="UPQ11" s="74"/>
      <c r="UPR11" s="74"/>
      <c r="UPS11" s="74"/>
      <c r="UPT11" s="74"/>
      <c r="UPU11" s="74"/>
      <c r="UPV11" s="74"/>
      <c r="UPW11" s="74"/>
      <c r="UPX11" s="74"/>
      <c r="UPY11" s="74"/>
      <c r="UPZ11" s="74"/>
      <c r="UQA11" s="74"/>
      <c r="UQB11" s="74"/>
      <c r="UQC11" s="74"/>
      <c r="UQD11" s="74"/>
      <c r="UQE11" s="74"/>
      <c r="UQF11" s="74"/>
      <c r="UQG11" s="74"/>
      <c r="UQH11" s="74"/>
      <c r="UQI11" s="74"/>
      <c r="UQJ11" s="74"/>
      <c r="UQK11" s="74"/>
      <c r="UQL11" s="74"/>
      <c r="UQM11" s="74"/>
      <c r="UQN11" s="74"/>
      <c r="UQO11" s="74"/>
      <c r="UQP11" s="74"/>
      <c r="UQQ11" s="74"/>
      <c r="UQR11" s="74"/>
      <c r="UQS11" s="74"/>
      <c r="UQT11" s="74"/>
      <c r="UQU11" s="74"/>
      <c r="UQV11" s="74"/>
      <c r="UQW11" s="74"/>
      <c r="UQX11" s="74"/>
      <c r="UQY11" s="74"/>
      <c r="UQZ11" s="74"/>
      <c r="URA11" s="74"/>
      <c r="URB11" s="74"/>
      <c r="URC11" s="74"/>
      <c r="URD11" s="74"/>
      <c r="URE11" s="74"/>
      <c r="URF11" s="74"/>
      <c r="URG11" s="74"/>
      <c r="URH11" s="74"/>
      <c r="URI11" s="74"/>
      <c r="URJ11" s="74"/>
      <c r="URK11" s="74"/>
      <c r="URL11" s="74"/>
      <c r="URM11" s="74"/>
      <c r="URN11" s="74"/>
      <c r="URO11" s="74"/>
      <c r="URP11" s="74"/>
      <c r="URQ11" s="74"/>
      <c r="URR11" s="74"/>
      <c r="URS11" s="74"/>
      <c r="URT11" s="74"/>
      <c r="URU11" s="74"/>
      <c r="URV11" s="74"/>
      <c r="URW11" s="74"/>
      <c r="URX11" s="74"/>
      <c r="URY11" s="74"/>
      <c r="URZ11" s="74"/>
      <c r="USA11" s="74"/>
      <c r="USB11" s="74"/>
      <c r="USC11" s="74"/>
      <c r="USD11" s="74"/>
      <c r="USE11" s="74"/>
      <c r="USF11" s="74"/>
      <c r="USG11" s="74"/>
      <c r="USH11" s="74"/>
      <c r="USI11" s="74"/>
      <c r="USJ11" s="74"/>
      <c r="USK11" s="74"/>
      <c r="USL11" s="74"/>
      <c r="USM11" s="74"/>
      <c r="USN11" s="74"/>
      <c r="USO11" s="74"/>
      <c r="USP11" s="74"/>
      <c r="USQ11" s="74"/>
      <c r="USR11" s="74"/>
      <c r="USS11" s="74"/>
      <c r="UST11" s="74"/>
      <c r="USU11" s="74"/>
      <c r="USV11" s="74"/>
      <c r="USW11" s="74"/>
      <c r="USX11" s="74"/>
      <c r="USY11" s="74"/>
      <c r="USZ11" s="74"/>
      <c r="UTA11" s="74"/>
      <c r="UTB11" s="74"/>
      <c r="UTC11" s="74"/>
      <c r="UTD11" s="74"/>
      <c r="UTE11" s="74"/>
      <c r="UTF11" s="74"/>
      <c r="UTG11" s="74"/>
      <c r="UTH11" s="74"/>
      <c r="UTI11" s="74"/>
      <c r="UTJ11" s="74"/>
      <c r="UTK11" s="74"/>
      <c r="UTL11" s="74"/>
      <c r="UTM11" s="74"/>
      <c r="UTN11" s="74"/>
      <c r="UTO11" s="74"/>
      <c r="UTP11" s="74"/>
      <c r="UTQ11" s="74"/>
      <c r="UTR11" s="74"/>
      <c r="UTS11" s="74"/>
      <c r="UTT11" s="74"/>
      <c r="UTU11" s="74"/>
      <c r="UTV11" s="74"/>
      <c r="UTW11" s="74"/>
      <c r="UTX11" s="74"/>
      <c r="UTY11" s="74"/>
      <c r="UTZ11" s="74"/>
      <c r="UUA11" s="74"/>
      <c r="UUB11" s="74"/>
      <c r="UUC11" s="74"/>
      <c r="UUD11" s="74"/>
      <c r="UUE11" s="74"/>
      <c r="UUF11" s="74"/>
      <c r="UUG11" s="74"/>
      <c r="UUH11" s="74"/>
      <c r="UUI11" s="74"/>
      <c r="UUJ11" s="74"/>
      <c r="UUK11" s="74"/>
      <c r="UUL11" s="74"/>
      <c r="UUM11" s="74"/>
      <c r="UUN11" s="74"/>
      <c r="UUO11" s="74"/>
      <c r="UUP11" s="74"/>
      <c r="UUQ11" s="74"/>
      <c r="UUR11" s="74"/>
      <c r="UUS11" s="74"/>
      <c r="UUT11" s="74"/>
      <c r="UUU11" s="74"/>
      <c r="UUV11" s="74"/>
      <c r="UUW11" s="74"/>
      <c r="UUX11" s="74"/>
      <c r="UUY11" s="74"/>
      <c r="UUZ11" s="74"/>
      <c r="UVA11" s="74"/>
      <c r="UVB11" s="74"/>
      <c r="UVC11" s="74"/>
      <c r="UVD11" s="74"/>
      <c r="UVE11" s="74"/>
      <c r="UVF11" s="74"/>
      <c r="UVG11" s="74"/>
      <c r="UVH11" s="74"/>
      <c r="UVI11" s="74"/>
      <c r="UVJ11" s="74"/>
      <c r="UVK11" s="74"/>
      <c r="UVL11" s="74"/>
      <c r="UVM11" s="74"/>
      <c r="UVN11" s="74"/>
      <c r="UVO11" s="74"/>
      <c r="UVP11" s="74"/>
      <c r="UVQ11" s="74"/>
      <c r="UVR11" s="74"/>
      <c r="UVS11" s="74"/>
      <c r="UVT11" s="74"/>
      <c r="UVU11" s="74"/>
      <c r="UVV11" s="74"/>
      <c r="UVW11" s="74"/>
      <c r="UVX11" s="74"/>
      <c r="UVY11" s="74"/>
      <c r="UVZ11" s="74"/>
      <c r="UWA11" s="74"/>
      <c r="UWB11" s="74"/>
      <c r="UWC11" s="74"/>
      <c r="UWD11" s="74"/>
      <c r="UWE11" s="74"/>
      <c r="UWF11" s="74"/>
      <c r="UWG11" s="74"/>
      <c r="UWH11" s="74"/>
      <c r="UWI11" s="74"/>
      <c r="UWJ11" s="74"/>
      <c r="UWK11" s="74"/>
      <c r="UWL11" s="74"/>
      <c r="UWM11" s="74"/>
      <c r="UWN11" s="74"/>
      <c r="UWO11" s="74"/>
      <c r="UWP11" s="74"/>
      <c r="UWQ11" s="74"/>
      <c r="UWR11" s="74"/>
      <c r="UWS11" s="74"/>
      <c r="UWT11" s="74"/>
      <c r="UWU11" s="74"/>
      <c r="UWV11" s="74"/>
      <c r="UWW11" s="74"/>
      <c r="UWX11" s="74"/>
      <c r="UWY11" s="74"/>
      <c r="UWZ11" s="74"/>
      <c r="UXA11" s="74"/>
      <c r="UXB11" s="74"/>
      <c r="UXC11" s="74"/>
      <c r="UXD11" s="74"/>
      <c r="UXE11" s="74"/>
      <c r="UXF11" s="74"/>
      <c r="UXG11" s="74"/>
      <c r="UXH11" s="74"/>
      <c r="UXI11" s="74"/>
      <c r="UXJ11" s="74"/>
      <c r="UXK11" s="74"/>
      <c r="UXL11" s="74"/>
      <c r="UXM11" s="74"/>
      <c r="UXN11" s="74"/>
      <c r="UXO11" s="74"/>
      <c r="UXP11" s="74"/>
      <c r="UXQ11" s="74"/>
      <c r="UXR11" s="74"/>
      <c r="UXS11" s="74"/>
      <c r="UXT11" s="74"/>
      <c r="UXU11" s="74"/>
      <c r="UXV11" s="74"/>
      <c r="UXW11" s="74"/>
      <c r="UXX11" s="74"/>
      <c r="UXY11" s="74"/>
      <c r="UXZ11" s="74"/>
      <c r="UYA11" s="74"/>
      <c r="UYB11" s="74"/>
      <c r="UYC11" s="74"/>
      <c r="UYD11" s="74"/>
      <c r="UYE11" s="74"/>
      <c r="UYF11" s="74"/>
      <c r="UYG11" s="74"/>
      <c r="UYH11" s="74"/>
      <c r="UYI11" s="74"/>
      <c r="UYJ11" s="74"/>
      <c r="UYK11" s="74"/>
      <c r="UYL11" s="74"/>
      <c r="UYM11" s="74"/>
      <c r="UYN11" s="74"/>
      <c r="UYO11" s="74"/>
      <c r="UYP11" s="74"/>
      <c r="UYQ11" s="74"/>
      <c r="UYR11" s="74"/>
      <c r="UYS11" s="74"/>
      <c r="UYT11" s="74"/>
      <c r="UYU11" s="74"/>
      <c r="UYV11" s="74"/>
      <c r="UYW11" s="74"/>
      <c r="UYX11" s="74"/>
      <c r="UYY11" s="74"/>
      <c r="UYZ11" s="74"/>
      <c r="UZA11" s="74"/>
      <c r="UZB11" s="74"/>
      <c r="UZC11" s="74"/>
      <c r="UZD11" s="74"/>
      <c r="UZE11" s="74"/>
      <c r="UZF11" s="74"/>
      <c r="UZG11" s="74"/>
      <c r="UZH11" s="74"/>
      <c r="UZI11" s="74"/>
      <c r="UZJ11" s="74"/>
      <c r="UZK11" s="74"/>
      <c r="UZL11" s="74"/>
      <c r="UZM11" s="74"/>
      <c r="UZN11" s="74"/>
      <c r="UZO11" s="74"/>
      <c r="UZP11" s="74"/>
      <c r="UZQ11" s="74"/>
      <c r="UZR11" s="74"/>
      <c r="UZS11" s="74"/>
      <c r="UZT11" s="74"/>
      <c r="UZU11" s="74"/>
      <c r="UZV11" s="74"/>
      <c r="UZW11" s="74"/>
      <c r="UZX11" s="74"/>
      <c r="UZY11" s="74"/>
      <c r="UZZ11" s="74"/>
      <c r="VAA11" s="74"/>
      <c r="VAB11" s="74"/>
      <c r="VAC11" s="74"/>
      <c r="VAD11" s="74"/>
      <c r="VAE11" s="74"/>
      <c r="VAF11" s="74"/>
      <c r="VAG11" s="74"/>
      <c r="VAH11" s="74"/>
      <c r="VAI11" s="74"/>
      <c r="VAJ11" s="74"/>
      <c r="VAK11" s="74"/>
      <c r="VAL11" s="74"/>
      <c r="VAM11" s="74"/>
      <c r="VAN11" s="74"/>
      <c r="VAO11" s="74"/>
      <c r="VAP11" s="74"/>
      <c r="VAQ11" s="74"/>
      <c r="VAR11" s="74"/>
      <c r="VAS11" s="74"/>
      <c r="VAT11" s="74"/>
      <c r="VAU11" s="74"/>
      <c r="VAV11" s="74"/>
      <c r="VAW11" s="74"/>
      <c r="VAX11" s="74"/>
      <c r="VAY11" s="74"/>
      <c r="VAZ11" s="74"/>
      <c r="VBA11" s="74"/>
      <c r="VBB11" s="74"/>
      <c r="VBC11" s="74"/>
      <c r="VBD11" s="74"/>
      <c r="VBE11" s="74"/>
      <c r="VBF11" s="74"/>
      <c r="VBG11" s="74"/>
      <c r="VBH11" s="74"/>
      <c r="VBI11" s="74"/>
      <c r="VBJ11" s="74"/>
      <c r="VBK11" s="74"/>
      <c r="VBL11" s="74"/>
      <c r="VBM11" s="74"/>
      <c r="VBN11" s="74"/>
      <c r="VBO11" s="74"/>
      <c r="VBP11" s="74"/>
      <c r="VBQ11" s="74"/>
      <c r="VBR11" s="74"/>
      <c r="VBS11" s="74"/>
      <c r="VBT11" s="74"/>
      <c r="VBU11" s="74"/>
      <c r="VBV11" s="74"/>
      <c r="VBW11" s="74"/>
      <c r="VBX11" s="74"/>
      <c r="VBY11" s="74"/>
      <c r="VBZ11" s="74"/>
      <c r="VCA11" s="74"/>
      <c r="VCB11" s="74"/>
      <c r="VCC11" s="74"/>
      <c r="VCD11" s="74"/>
      <c r="VCE11" s="74"/>
      <c r="VCF11" s="74"/>
      <c r="VCG11" s="74"/>
      <c r="VCH11" s="74"/>
      <c r="VCI11" s="74"/>
      <c r="VCJ11" s="74"/>
      <c r="VCK11" s="74"/>
      <c r="VCL11" s="74"/>
      <c r="VCM11" s="74"/>
      <c r="VCN11" s="74"/>
      <c r="VCO11" s="74"/>
      <c r="VCP11" s="74"/>
      <c r="VCQ11" s="74"/>
      <c r="VCR11" s="74"/>
      <c r="VCS11" s="74"/>
      <c r="VCT11" s="74"/>
      <c r="VCU11" s="74"/>
      <c r="VCV11" s="74"/>
      <c r="VCW11" s="74"/>
      <c r="VCX11" s="74"/>
      <c r="VCY11" s="74"/>
      <c r="VCZ11" s="74"/>
      <c r="VDA11" s="74"/>
      <c r="VDB11" s="74"/>
      <c r="VDC11" s="74"/>
      <c r="VDD11" s="74"/>
      <c r="VDE11" s="74"/>
      <c r="VDF11" s="74"/>
      <c r="VDG11" s="74"/>
      <c r="VDH11" s="74"/>
      <c r="VDI11" s="74"/>
      <c r="VDJ11" s="74"/>
      <c r="VDK11" s="74"/>
      <c r="VDL11" s="74"/>
      <c r="VDM11" s="74"/>
      <c r="VDN11" s="74"/>
      <c r="VDO11" s="74"/>
      <c r="VDP11" s="74"/>
      <c r="VDQ11" s="74"/>
      <c r="VDR11" s="74"/>
      <c r="VDS11" s="74"/>
      <c r="VDT11" s="74"/>
      <c r="VDU11" s="74"/>
      <c r="VDV11" s="74"/>
      <c r="VDW11" s="74"/>
      <c r="VDX11" s="74"/>
      <c r="VDY11" s="74"/>
      <c r="VDZ11" s="74"/>
      <c r="VEA11" s="74"/>
      <c r="VEB11" s="74"/>
      <c r="VEC11" s="74"/>
      <c r="VED11" s="74"/>
      <c r="VEE11" s="74"/>
      <c r="VEF11" s="74"/>
      <c r="VEG11" s="74"/>
      <c r="VEH11" s="74"/>
      <c r="VEI11" s="74"/>
      <c r="VEJ11" s="74"/>
      <c r="VEK11" s="74"/>
      <c r="VEL11" s="74"/>
      <c r="VEM11" s="74"/>
      <c r="VEN11" s="74"/>
      <c r="VEO11" s="74"/>
      <c r="VEP11" s="74"/>
      <c r="VEQ11" s="74"/>
      <c r="VER11" s="74"/>
      <c r="VES11" s="74"/>
      <c r="VET11" s="74"/>
      <c r="VEU11" s="74"/>
      <c r="VEV11" s="74"/>
      <c r="VEW11" s="74"/>
      <c r="VEX11" s="74"/>
      <c r="VEY11" s="74"/>
      <c r="VEZ11" s="74"/>
      <c r="VFA11" s="74"/>
      <c r="VFB11" s="74"/>
      <c r="VFC11" s="74"/>
      <c r="VFD11" s="74"/>
      <c r="VFE11" s="74"/>
      <c r="VFF11" s="74"/>
      <c r="VFG11" s="74"/>
      <c r="VFH11" s="74"/>
      <c r="VFI11" s="74"/>
      <c r="VFJ11" s="74"/>
      <c r="VFK11" s="74"/>
      <c r="VFL11" s="74"/>
      <c r="VFM11" s="74"/>
      <c r="VFN11" s="74"/>
      <c r="VFO11" s="74"/>
      <c r="VFP11" s="74"/>
      <c r="VFQ11" s="74"/>
      <c r="VFR11" s="74"/>
      <c r="VFS11" s="74"/>
      <c r="VFT11" s="74"/>
      <c r="VFU11" s="74"/>
      <c r="VFV11" s="74"/>
      <c r="VFW11" s="74"/>
      <c r="VFX11" s="74"/>
      <c r="VFY11" s="74"/>
      <c r="VFZ11" s="74"/>
      <c r="VGA11" s="74"/>
      <c r="VGB11" s="74"/>
      <c r="VGC11" s="74"/>
      <c r="VGD11" s="74"/>
      <c r="VGE11" s="74"/>
      <c r="VGF11" s="74"/>
      <c r="VGG11" s="74"/>
      <c r="VGH11" s="74"/>
      <c r="VGI11" s="74"/>
      <c r="VGJ11" s="74"/>
      <c r="VGK11" s="74"/>
      <c r="VGL11" s="74"/>
      <c r="VGM11" s="74"/>
      <c r="VGN11" s="74"/>
      <c r="VGO11" s="74"/>
      <c r="VGP11" s="74"/>
      <c r="VGQ11" s="74"/>
      <c r="VGR11" s="74"/>
      <c r="VGS11" s="74"/>
      <c r="VGT11" s="74"/>
      <c r="VGU11" s="74"/>
      <c r="VGV11" s="74"/>
      <c r="VGW11" s="74"/>
      <c r="VGX11" s="74"/>
      <c r="VGY11" s="74"/>
      <c r="VGZ11" s="74"/>
      <c r="VHA11" s="74"/>
      <c r="VHB11" s="74"/>
      <c r="VHC11" s="74"/>
      <c r="VHD11" s="74"/>
      <c r="VHE11" s="74"/>
      <c r="VHF11" s="74"/>
      <c r="VHG11" s="74"/>
      <c r="VHH11" s="74"/>
      <c r="VHI11" s="74"/>
      <c r="VHJ11" s="74"/>
      <c r="VHK11" s="74"/>
      <c r="VHL11" s="74"/>
      <c r="VHM11" s="74"/>
      <c r="VHN11" s="74"/>
      <c r="VHO11" s="74"/>
      <c r="VHP11" s="74"/>
      <c r="VHQ11" s="74"/>
      <c r="VHR11" s="74"/>
      <c r="VHS11" s="74"/>
      <c r="VHT11" s="74"/>
      <c r="VHU11" s="74"/>
      <c r="VHV11" s="74"/>
      <c r="VHW11" s="74"/>
      <c r="VHX11" s="74"/>
      <c r="VHY11" s="74"/>
      <c r="VHZ11" s="74"/>
      <c r="VIA11" s="74"/>
      <c r="VIB11" s="74"/>
      <c r="VIC11" s="74"/>
      <c r="VID11" s="74"/>
      <c r="VIE11" s="74"/>
      <c r="VIF11" s="74"/>
      <c r="VIG11" s="74"/>
      <c r="VIH11" s="74"/>
      <c r="VII11" s="74"/>
      <c r="VIJ11" s="74"/>
      <c r="VIK11" s="74"/>
      <c r="VIL11" s="74"/>
      <c r="VIM11" s="74"/>
      <c r="VIN11" s="74"/>
      <c r="VIO11" s="74"/>
      <c r="VIP11" s="74"/>
      <c r="VIQ11" s="74"/>
      <c r="VIR11" s="74"/>
      <c r="VIS11" s="74"/>
      <c r="VIT11" s="74"/>
      <c r="VIU11" s="74"/>
      <c r="VIV11" s="74"/>
      <c r="VIW11" s="74"/>
      <c r="VIX11" s="74"/>
      <c r="VIY11" s="74"/>
      <c r="VIZ11" s="74"/>
      <c r="VJA11" s="74"/>
      <c r="VJB11" s="74"/>
      <c r="VJC11" s="74"/>
      <c r="VJD11" s="74"/>
      <c r="VJE11" s="74"/>
      <c r="VJF11" s="74"/>
      <c r="VJG11" s="74"/>
      <c r="VJH11" s="74"/>
      <c r="VJI11" s="74"/>
      <c r="VJJ11" s="74"/>
      <c r="VJK11" s="74"/>
      <c r="VJL11" s="74"/>
      <c r="VJM11" s="74"/>
      <c r="VJN11" s="74"/>
      <c r="VJO11" s="74"/>
      <c r="VJP11" s="74"/>
      <c r="VJQ11" s="74"/>
      <c r="VJR11" s="74"/>
      <c r="VJS11" s="74"/>
      <c r="VJT11" s="74"/>
      <c r="VJU11" s="74"/>
      <c r="VJV11" s="74"/>
      <c r="VJW11" s="74"/>
      <c r="VJX11" s="74"/>
      <c r="VJY11" s="74"/>
      <c r="VJZ11" s="74"/>
      <c r="VKA11" s="74"/>
      <c r="VKB11" s="74"/>
      <c r="VKC11" s="74"/>
      <c r="VKD11" s="74"/>
      <c r="VKE11" s="74"/>
      <c r="VKF11" s="74"/>
      <c r="VKG11" s="74"/>
      <c r="VKH11" s="74"/>
      <c r="VKI11" s="74"/>
      <c r="VKJ11" s="74"/>
      <c r="VKK11" s="74"/>
      <c r="VKL11" s="74"/>
      <c r="VKM11" s="74"/>
      <c r="VKN11" s="74"/>
      <c r="VKO11" s="74"/>
      <c r="VKP11" s="74"/>
      <c r="VKQ11" s="74"/>
      <c r="VKR11" s="74"/>
      <c r="VKS11" s="74"/>
      <c r="VKT11" s="74"/>
      <c r="VKU11" s="74"/>
      <c r="VKV11" s="74"/>
      <c r="VKW11" s="74"/>
      <c r="VKX11" s="74"/>
      <c r="VKY11" s="74"/>
      <c r="VKZ11" s="74"/>
      <c r="VLA11" s="74"/>
      <c r="VLB11" s="74"/>
      <c r="VLC11" s="74"/>
      <c r="VLD11" s="74"/>
      <c r="VLE11" s="74"/>
      <c r="VLF11" s="74"/>
      <c r="VLG11" s="74"/>
      <c r="VLH11" s="74"/>
      <c r="VLI11" s="74"/>
      <c r="VLJ11" s="74"/>
      <c r="VLK11" s="74"/>
      <c r="VLL11" s="74"/>
      <c r="VLM11" s="74"/>
      <c r="VLN11" s="74"/>
      <c r="VLO11" s="74"/>
      <c r="VLP11" s="74"/>
      <c r="VLQ11" s="74"/>
      <c r="VLR11" s="74"/>
      <c r="VLS11" s="74"/>
      <c r="VLT11" s="74"/>
      <c r="VLU11" s="74"/>
      <c r="VLV11" s="74"/>
      <c r="VLW11" s="74"/>
      <c r="VLX11" s="74"/>
      <c r="VLY11" s="74"/>
      <c r="VLZ11" s="74"/>
      <c r="VMA11" s="74"/>
      <c r="VMB11" s="74"/>
      <c r="VMC11" s="74"/>
      <c r="VMD11" s="74"/>
      <c r="VME11" s="74"/>
      <c r="VMF11" s="74"/>
      <c r="VMG11" s="74"/>
      <c r="VMH11" s="74"/>
      <c r="VMI11" s="74"/>
      <c r="VMJ11" s="74"/>
      <c r="VMK11" s="74"/>
      <c r="VML11" s="74"/>
      <c r="VMM11" s="74"/>
      <c r="VMN11" s="74"/>
      <c r="VMO11" s="74"/>
      <c r="VMP11" s="74"/>
      <c r="VMQ11" s="74"/>
      <c r="VMR11" s="74"/>
      <c r="VMS11" s="74"/>
      <c r="VMT11" s="74"/>
      <c r="VMU11" s="74"/>
      <c r="VMV11" s="74"/>
      <c r="VMW11" s="74"/>
      <c r="VMX11" s="74"/>
      <c r="VMY11" s="74"/>
      <c r="VMZ11" s="74"/>
      <c r="VNA11" s="74"/>
      <c r="VNB11" s="74"/>
      <c r="VNC11" s="74"/>
      <c r="VND11" s="74"/>
      <c r="VNE11" s="74"/>
      <c r="VNF11" s="74"/>
      <c r="VNG11" s="74"/>
      <c r="VNH11" s="74"/>
      <c r="VNI11" s="74"/>
      <c r="VNJ11" s="74"/>
      <c r="VNK11" s="74"/>
      <c r="VNL11" s="74"/>
      <c r="VNM11" s="74"/>
      <c r="VNN11" s="74"/>
      <c r="VNO11" s="74"/>
      <c r="VNP11" s="74"/>
      <c r="VNQ11" s="74"/>
      <c r="VNR11" s="74"/>
      <c r="VNS11" s="74"/>
      <c r="VNT11" s="74"/>
      <c r="VNU11" s="74"/>
      <c r="VNV11" s="74"/>
      <c r="VNW11" s="74"/>
      <c r="VNX11" s="74"/>
      <c r="VNY11" s="74"/>
      <c r="VNZ11" s="74"/>
      <c r="VOA11" s="74"/>
      <c r="VOB11" s="74"/>
      <c r="VOC11" s="74"/>
      <c r="VOD11" s="74"/>
      <c r="VOE11" s="74"/>
      <c r="VOF11" s="74"/>
      <c r="VOG11" s="74"/>
      <c r="VOH11" s="74"/>
      <c r="VOI11" s="74"/>
      <c r="VOJ11" s="74"/>
      <c r="VOK11" s="74"/>
      <c r="VOL11" s="74"/>
      <c r="VOM11" s="74"/>
      <c r="VON11" s="74"/>
      <c r="VOO11" s="74"/>
      <c r="VOP11" s="74"/>
      <c r="VOQ11" s="74"/>
      <c r="VOR11" s="74"/>
      <c r="VOS11" s="74"/>
      <c r="VOT11" s="74"/>
      <c r="VOU11" s="74"/>
      <c r="VOV11" s="74"/>
      <c r="VOW11" s="74"/>
      <c r="VOX11" s="74"/>
      <c r="VOY11" s="74"/>
      <c r="VOZ11" s="74"/>
      <c r="VPA11" s="74"/>
      <c r="VPB11" s="74"/>
      <c r="VPC11" s="74"/>
      <c r="VPD11" s="74"/>
      <c r="VPE11" s="74"/>
      <c r="VPF11" s="74"/>
      <c r="VPG11" s="74"/>
      <c r="VPH11" s="74"/>
      <c r="VPI11" s="74"/>
      <c r="VPJ11" s="74"/>
      <c r="VPK11" s="74"/>
      <c r="VPL11" s="74"/>
      <c r="VPM11" s="74"/>
      <c r="VPN11" s="74"/>
      <c r="VPO11" s="74"/>
      <c r="VPP11" s="74"/>
      <c r="VPQ11" s="74"/>
      <c r="VPR11" s="74"/>
      <c r="VPS11" s="74"/>
      <c r="VPT11" s="74"/>
      <c r="VPU11" s="74"/>
      <c r="VPV11" s="74"/>
      <c r="VPW11" s="74"/>
      <c r="VPX11" s="74"/>
      <c r="VPY11" s="74"/>
      <c r="VPZ11" s="74"/>
      <c r="VQA11" s="74"/>
      <c r="VQB11" s="74"/>
      <c r="VQC11" s="74"/>
      <c r="VQD11" s="74"/>
      <c r="VQE11" s="74"/>
      <c r="VQF11" s="74"/>
      <c r="VQG11" s="74"/>
      <c r="VQH11" s="74"/>
      <c r="VQI11" s="74"/>
      <c r="VQJ11" s="74"/>
      <c r="VQK11" s="74"/>
      <c r="VQL11" s="74"/>
      <c r="VQM11" s="74"/>
      <c r="VQN11" s="74"/>
      <c r="VQO11" s="74"/>
      <c r="VQP11" s="74"/>
      <c r="VQQ11" s="74"/>
      <c r="VQR11" s="74"/>
      <c r="VQS11" s="74"/>
      <c r="VQT11" s="74"/>
      <c r="VQU11" s="74"/>
      <c r="VQV11" s="74"/>
      <c r="VQW11" s="74"/>
      <c r="VQX11" s="74"/>
      <c r="VQY11" s="74"/>
      <c r="VQZ11" s="74"/>
      <c r="VRA11" s="74"/>
      <c r="VRB11" s="74"/>
      <c r="VRC11" s="74"/>
      <c r="VRD11" s="74"/>
      <c r="VRE11" s="74"/>
      <c r="VRF11" s="74"/>
      <c r="VRG11" s="74"/>
      <c r="VRH11" s="74"/>
      <c r="VRI11" s="74"/>
      <c r="VRJ11" s="74"/>
      <c r="VRK11" s="74"/>
      <c r="VRL11" s="74"/>
      <c r="VRM11" s="74"/>
      <c r="VRN11" s="74"/>
      <c r="VRO11" s="74"/>
      <c r="VRP11" s="74"/>
      <c r="VRQ11" s="74"/>
      <c r="VRR11" s="74"/>
      <c r="VRS11" s="74"/>
      <c r="VRT11" s="74"/>
      <c r="VRU11" s="74"/>
      <c r="VRV11" s="74"/>
      <c r="VRW11" s="74"/>
      <c r="VRX11" s="74"/>
      <c r="VRY11" s="74"/>
      <c r="VRZ11" s="74"/>
      <c r="VSA11" s="74"/>
      <c r="VSB11" s="74"/>
      <c r="VSC11" s="74"/>
      <c r="VSD11" s="74"/>
      <c r="VSE11" s="74"/>
      <c r="VSF11" s="74"/>
      <c r="VSG11" s="74"/>
      <c r="VSH11" s="74"/>
      <c r="VSI11" s="74"/>
      <c r="VSJ11" s="74"/>
      <c r="VSK11" s="74"/>
      <c r="VSL11" s="74"/>
      <c r="VSM11" s="74"/>
      <c r="VSN11" s="74"/>
      <c r="VSO11" s="74"/>
      <c r="VSP11" s="74"/>
      <c r="VSQ11" s="74"/>
      <c r="VSR11" s="74"/>
      <c r="VSS11" s="74"/>
      <c r="VST11" s="74"/>
      <c r="VSU11" s="74"/>
      <c r="VSV11" s="74"/>
      <c r="VSW11" s="74"/>
      <c r="VSX11" s="74"/>
      <c r="VSY11" s="74"/>
      <c r="VSZ11" s="74"/>
      <c r="VTA11" s="74"/>
      <c r="VTB11" s="74"/>
      <c r="VTC11" s="74"/>
      <c r="VTD11" s="74"/>
      <c r="VTE11" s="74"/>
      <c r="VTF11" s="74"/>
      <c r="VTG11" s="74"/>
      <c r="VTH11" s="74"/>
      <c r="VTI11" s="74"/>
      <c r="VTJ11" s="74"/>
      <c r="VTK11" s="74"/>
      <c r="VTL11" s="74"/>
      <c r="VTM11" s="74"/>
      <c r="VTN11" s="74"/>
      <c r="VTO11" s="74"/>
      <c r="VTP11" s="74"/>
      <c r="VTQ11" s="74"/>
      <c r="VTR11" s="74"/>
      <c r="VTS11" s="74"/>
      <c r="VTT11" s="74"/>
      <c r="VTU11" s="74"/>
      <c r="VTV11" s="74"/>
      <c r="VTW11" s="74"/>
      <c r="VTX11" s="74"/>
      <c r="VTY11" s="74"/>
      <c r="VTZ11" s="74"/>
      <c r="VUA11" s="74"/>
      <c r="VUB11" s="74"/>
      <c r="VUC11" s="74"/>
      <c r="VUD11" s="74"/>
      <c r="VUE11" s="74"/>
      <c r="VUF11" s="74"/>
      <c r="VUG11" s="74"/>
      <c r="VUH11" s="74"/>
      <c r="VUI11" s="74"/>
      <c r="VUJ11" s="74"/>
      <c r="VUK11" s="74"/>
      <c r="VUL11" s="74"/>
      <c r="VUM11" s="74"/>
      <c r="VUN11" s="74"/>
      <c r="VUO11" s="74"/>
      <c r="VUP11" s="74"/>
      <c r="VUQ11" s="74"/>
      <c r="VUR11" s="74"/>
      <c r="VUS11" s="74"/>
      <c r="VUT11" s="74"/>
      <c r="VUU11" s="74"/>
      <c r="VUV11" s="74"/>
      <c r="VUW11" s="74"/>
      <c r="VUX11" s="74"/>
      <c r="VUY11" s="74"/>
      <c r="VUZ11" s="74"/>
      <c r="VVA11" s="74"/>
      <c r="VVB11" s="74"/>
      <c r="VVC11" s="74"/>
      <c r="VVD11" s="74"/>
      <c r="VVE11" s="74"/>
      <c r="VVF11" s="74"/>
      <c r="VVG11" s="74"/>
      <c r="VVH11" s="74"/>
      <c r="VVI11" s="74"/>
      <c r="VVJ11" s="74"/>
      <c r="VVK11" s="74"/>
      <c r="VVL11" s="74"/>
      <c r="VVM11" s="74"/>
      <c r="VVN11" s="74"/>
      <c r="VVO11" s="74"/>
      <c r="VVP11" s="74"/>
      <c r="VVQ11" s="74"/>
      <c r="VVR11" s="74"/>
      <c r="VVS11" s="74"/>
      <c r="VVT11" s="74"/>
      <c r="VVU11" s="74"/>
      <c r="VVV11" s="74"/>
      <c r="VVW11" s="74"/>
      <c r="VVX11" s="74"/>
      <c r="VVY11" s="74"/>
      <c r="VVZ11" s="74"/>
      <c r="VWA11" s="74"/>
      <c r="VWB11" s="74"/>
      <c r="VWC11" s="74"/>
      <c r="VWD11" s="74"/>
      <c r="VWE11" s="74"/>
      <c r="VWF11" s="74"/>
      <c r="VWG11" s="74"/>
      <c r="VWH11" s="74"/>
      <c r="VWI11" s="74"/>
      <c r="VWJ11" s="74"/>
      <c r="VWK11" s="74"/>
      <c r="VWL11" s="74"/>
      <c r="VWM11" s="74"/>
      <c r="VWN11" s="74"/>
      <c r="VWO11" s="74"/>
      <c r="VWP11" s="74"/>
      <c r="VWQ11" s="74"/>
      <c r="VWR11" s="74"/>
      <c r="VWS11" s="74"/>
      <c r="VWT11" s="74"/>
      <c r="VWU11" s="74"/>
      <c r="VWV11" s="74"/>
      <c r="VWW11" s="74"/>
      <c r="VWX11" s="74"/>
      <c r="VWY11" s="74"/>
      <c r="VWZ11" s="74"/>
      <c r="VXA11" s="74"/>
      <c r="VXB11" s="74"/>
      <c r="VXC11" s="74"/>
      <c r="VXD11" s="74"/>
      <c r="VXE11" s="74"/>
      <c r="VXF11" s="74"/>
      <c r="VXG11" s="74"/>
      <c r="VXH11" s="74"/>
      <c r="VXI11" s="74"/>
      <c r="VXJ11" s="74"/>
      <c r="VXK11" s="74"/>
      <c r="VXL11" s="74"/>
      <c r="VXM11" s="74"/>
      <c r="VXN11" s="74"/>
      <c r="VXO11" s="74"/>
      <c r="VXP11" s="74"/>
      <c r="VXQ11" s="74"/>
      <c r="VXR11" s="74"/>
      <c r="VXS11" s="74"/>
      <c r="VXT11" s="74"/>
      <c r="VXU11" s="74"/>
      <c r="VXV11" s="74"/>
      <c r="VXW11" s="74"/>
      <c r="VXX11" s="74"/>
      <c r="VXY11" s="74"/>
      <c r="VXZ11" s="74"/>
      <c r="VYA11" s="74"/>
      <c r="VYB11" s="74"/>
      <c r="VYC11" s="74"/>
      <c r="VYD11" s="74"/>
      <c r="VYE11" s="74"/>
      <c r="VYF11" s="74"/>
      <c r="VYG11" s="74"/>
      <c r="VYH11" s="74"/>
      <c r="VYI11" s="74"/>
      <c r="VYJ11" s="74"/>
      <c r="VYK11" s="74"/>
      <c r="VYL11" s="74"/>
      <c r="VYM11" s="74"/>
      <c r="VYN11" s="74"/>
      <c r="VYO11" s="74"/>
      <c r="VYP11" s="74"/>
      <c r="VYQ11" s="74"/>
      <c r="VYR11" s="74"/>
      <c r="VYS11" s="74"/>
      <c r="VYT11" s="74"/>
      <c r="VYU11" s="74"/>
      <c r="VYV11" s="74"/>
      <c r="VYW11" s="74"/>
      <c r="VYX11" s="74"/>
      <c r="VYY11" s="74"/>
      <c r="VYZ11" s="74"/>
      <c r="VZA11" s="74"/>
      <c r="VZB11" s="74"/>
      <c r="VZC11" s="74"/>
      <c r="VZD11" s="74"/>
      <c r="VZE11" s="74"/>
      <c r="VZF11" s="74"/>
      <c r="VZG11" s="74"/>
      <c r="VZH11" s="74"/>
      <c r="VZI11" s="74"/>
      <c r="VZJ11" s="74"/>
      <c r="VZK11" s="74"/>
      <c r="VZL11" s="74"/>
      <c r="VZM11" s="74"/>
      <c r="VZN11" s="74"/>
      <c r="VZO11" s="74"/>
      <c r="VZP11" s="74"/>
      <c r="VZQ11" s="74"/>
      <c r="VZR11" s="74"/>
      <c r="VZS11" s="74"/>
      <c r="VZT11" s="74"/>
      <c r="VZU11" s="74"/>
      <c r="VZV11" s="74"/>
      <c r="VZW11" s="74"/>
      <c r="VZX11" s="74"/>
      <c r="VZY11" s="74"/>
      <c r="VZZ11" s="74"/>
      <c r="WAA11" s="74"/>
      <c r="WAB11" s="74"/>
      <c r="WAC11" s="74"/>
      <c r="WAD11" s="74"/>
      <c r="WAE11" s="74"/>
      <c r="WAF11" s="74"/>
      <c r="WAG11" s="74"/>
      <c r="WAH11" s="74"/>
      <c r="WAI11" s="74"/>
      <c r="WAJ11" s="74"/>
      <c r="WAK11" s="74"/>
      <c r="WAL11" s="74"/>
      <c r="WAM11" s="74"/>
      <c r="WAN11" s="74"/>
      <c r="WAO11" s="74"/>
      <c r="WAP11" s="74"/>
      <c r="WAQ11" s="74"/>
      <c r="WAR11" s="74"/>
      <c r="WAS11" s="74"/>
      <c r="WAT11" s="74"/>
      <c r="WAU11" s="74"/>
      <c r="WAV11" s="74"/>
      <c r="WAW11" s="74"/>
      <c r="WAX11" s="74"/>
      <c r="WAY11" s="74"/>
      <c r="WAZ11" s="74"/>
      <c r="WBA11" s="74"/>
      <c r="WBB11" s="74"/>
      <c r="WBC11" s="74"/>
      <c r="WBD11" s="74"/>
      <c r="WBE11" s="74"/>
      <c r="WBF11" s="74"/>
      <c r="WBG11" s="74"/>
      <c r="WBH11" s="74"/>
      <c r="WBI11" s="74"/>
      <c r="WBJ11" s="74"/>
      <c r="WBK11" s="74"/>
      <c r="WBL11" s="74"/>
      <c r="WBM11" s="74"/>
      <c r="WBN11" s="74"/>
      <c r="WBO11" s="74"/>
      <c r="WBP11" s="74"/>
      <c r="WBQ11" s="74"/>
      <c r="WBR11" s="74"/>
      <c r="WBS11" s="74"/>
      <c r="WBT11" s="74"/>
      <c r="WBU11" s="74"/>
      <c r="WBV11" s="74"/>
      <c r="WBW11" s="74"/>
      <c r="WBX11" s="74"/>
      <c r="WBY11" s="74"/>
      <c r="WBZ11" s="74"/>
      <c r="WCA11" s="74"/>
      <c r="WCB11" s="74"/>
      <c r="WCC11" s="74"/>
      <c r="WCD11" s="74"/>
      <c r="WCE11" s="74"/>
      <c r="WCF11" s="74"/>
      <c r="WCG11" s="74"/>
      <c r="WCH11" s="74"/>
      <c r="WCI11" s="74"/>
      <c r="WCJ11" s="74"/>
      <c r="WCK11" s="74"/>
      <c r="WCL11" s="74"/>
      <c r="WCM11" s="74"/>
      <c r="WCN11" s="74"/>
      <c r="WCO11" s="74"/>
      <c r="WCP11" s="74"/>
      <c r="WCQ11" s="74"/>
      <c r="WCR11" s="74"/>
      <c r="WCS11" s="74"/>
      <c r="WCT11" s="74"/>
      <c r="WCU11" s="74"/>
      <c r="WCV11" s="74"/>
      <c r="WCW11" s="74"/>
      <c r="WCX11" s="74"/>
      <c r="WCY11" s="74"/>
      <c r="WCZ11" s="74"/>
      <c r="WDA11" s="74"/>
      <c r="WDB11" s="74"/>
      <c r="WDC11" s="74"/>
      <c r="WDD11" s="74"/>
      <c r="WDE11" s="74"/>
      <c r="WDF11" s="74"/>
      <c r="WDG11" s="74"/>
      <c r="WDH11" s="74"/>
      <c r="WDI11" s="74"/>
      <c r="WDJ11" s="74"/>
      <c r="WDK11" s="74"/>
      <c r="WDL11" s="74"/>
      <c r="WDM11" s="74"/>
      <c r="WDN11" s="74"/>
      <c r="WDO11" s="74"/>
      <c r="WDP11" s="74"/>
      <c r="WDQ11" s="74"/>
      <c r="WDR11" s="74"/>
      <c r="WDS11" s="74"/>
      <c r="WDT11" s="74"/>
      <c r="WDU11" s="74"/>
      <c r="WDV11" s="74"/>
      <c r="WDW11" s="74"/>
      <c r="WDX11" s="74"/>
      <c r="WDY11" s="74"/>
      <c r="WDZ11" s="74"/>
      <c r="WEA11" s="74"/>
      <c r="WEB11" s="74"/>
      <c r="WEC11" s="74"/>
      <c r="WED11" s="74"/>
      <c r="WEE11" s="74"/>
      <c r="WEF11" s="74"/>
      <c r="WEG11" s="74"/>
      <c r="WEH11" s="74"/>
      <c r="WEI11" s="74"/>
      <c r="WEJ11" s="74"/>
      <c r="WEK11" s="74"/>
      <c r="WEL11" s="74"/>
      <c r="WEM11" s="74"/>
      <c r="WEN11" s="74"/>
      <c r="WEO11" s="74"/>
      <c r="WEP11" s="74"/>
      <c r="WEQ11" s="74"/>
      <c r="WER11" s="74"/>
      <c r="WES11" s="74"/>
      <c r="WET11" s="74"/>
      <c r="WEU11" s="74"/>
      <c r="WEV11" s="74"/>
      <c r="WEW11" s="74"/>
      <c r="WEX11" s="74"/>
      <c r="WEY11" s="74"/>
      <c r="WEZ11" s="74"/>
      <c r="WFA11" s="74"/>
      <c r="WFB11" s="74"/>
      <c r="WFC11" s="74"/>
      <c r="WFD11" s="74"/>
      <c r="WFE11" s="74"/>
      <c r="WFF11" s="74"/>
      <c r="WFG11" s="74"/>
      <c r="WFH11" s="74"/>
      <c r="WFI11" s="74"/>
      <c r="WFJ11" s="74"/>
      <c r="WFK11" s="74"/>
      <c r="WFL11" s="74"/>
      <c r="WFM11" s="74"/>
      <c r="WFN11" s="74"/>
      <c r="WFO11" s="74"/>
      <c r="WFP11" s="74"/>
      <c r="WFQ11" s="74"/>
      <c r="WFR11" s="74"/>
      <c r="WFS11" s="74"/>
      <c r="WFT11" s="74"/>
      <c r="WFU11" s="74"/>
      <c r="WFV11" s="74"/>
      <c r="WFW11" s="74"/>
      <c r="WFX11" s="74"/>
      <c r="WFY11" s="74"/>
      <c r="WFZ11" s="74"/>
      <c r="WGA11" s="74"/>
      <c r="WGB11" s="74"/>
      <c r="WGC11" s="74"/>
      <c r="WGD11" s="74"/>
      <c r="WGE11" s="74"/>
      <c r="WGF11" s="74"/>
      <c r="WGG11" s="74"/>
      <c r="WGH11" s="74"/>
      <c r="WGI11" s="74"/>
      <c r="WGJ11" s="74"/>
      <c r="WGK11" s="74"/>
      <c r="WGL11" s="74"/>
      <c r="WGM11" s="74"/>
      <c r="WGN11" s="74"/>
      <c r="WGO11" s="74"/>
      <c r="WGP11" s="74"/>
      <c r="WGQ11" s="74"/>
      <c r="WGR11" s="74"/>
      <c r="WGS11" s="74"/>
      <c r="WGT11" s="74"/>
      <c r="WGU11" s="74"/>
      <c r="WGV11" s="74"/>
      <c r="WGW11" s="74"/>
      <c r="WGX11" s="74"/>
      <c r="WGY11" s="74"/>
      <c r="WGZ11" s="74"/>
      <c r="WHA11" s="74"/>
      <c r="WHB11" s="74"/>
      <c r="WHC11" s="74"/>
      <c r="WHD11" s="74"/>
      <c r="WHE11" s="74"/>
      <c r="WHF11" s="74"/>
      <c r="WHG11" s="74"/>
      <c r="WHH11" s="74"/>
      <c r="WHI11" s="74"/>
      <c r="WHJ11" s="74"/>
      <c r="WHK11" s="74"/>
      <c r="WHL11" s="74"/>
      <c r="WHM11" s="74"/>
      <c r="WHN11" s="74"/>
      <c r="WHO11" s="74"/>
      <c r="WHP11" s="74"/>
      <c r="WHQ11" s="74"/>
      <c r="WHR11" s="74"/>
      <c r="WHS11" s="74"/>
      <c r="WHT11" s="74"/>
      <c r="WHU11" s="74"/>
      <c r="WHV11" s="74"/>
      <c r="WHW11" s="74"/>
      <c r="WHX11" s="74"/>
      <c r="WHY11" s="74"/>
      <c r="WHZ11" s="74"/>
      <c r="WIA11" s="74"/>
      <c r="WIB11" s="74"/>
      <c r="WIC11" s="74"/>
      <c r="WID11" s="74"/>
      <c r="WIE11" s="74"/>
      <c r="WIF11" s="74"/>
      <c r="WIG11" s="74"/>
      <c r="WIH11" s="74"/>
      <c r="WII11" s="74"/>
      <c r="WIJ11" s="74"/>
      <c r="WIK11" s="74"/>
      <c r="WIL11" s="74"/>
      <c r="WIM11" s="74"/>
      <c r="WIN11" s="74"/>
      <c r="WIO11" s="74"/>
      <c r="WIP11" s="74"/>
      <c r="WIQ11" s="74"/>
      <c r="WIR11" s="74"/>
      <c r="WIS11" s="74"/>
      <c r="WIT11" s="74"/>
      <c r="WIU11" s="74"/>
      <c r="WIV11" s="74"/>
      <c r="WIW11" s="74"/>
      <c r="WIX11" s="74"/>
      <c r="WIY11" s="74"/>
      <c r="WIZ11" s="74"/>
      <c r="WJA11" s="74"/>
      <c r="WJB11" s="74"/>
      <c r="WJC11" s="74"/>
      <c r="WJD11" s="74"/>
      <c r="WJE11" s="74"/>
      <c r="WJF11" s="74"/>
      <c r="WJG11" s="74"/>
      <c r="WJH11" s="74"/>
      <c r="WJI11" s="74"/>
      <c r="WJJ11" s="74"/>
      <c r="WJK11" s="74"/>
      <c r="WJL11" s="74"/>
      <c r="WJM11" s="74"/>
      <c r="WJN11" s="74"/>
      <c r="WJO11" s="74"/>
      <c r="WJP11" s="74"/>
      <c r="WJQ11" s="74"/>
      <c r="WJR11" s="74"/>
      <c r="WJS11" s="74"/>
      <c r="WJT11" s="74"/>
      <c r="WJU11" s="74"/>
      <c r="WJV11" s="74"/>
      <c r="WJW11" s="74"/>
      <c r="WJX11" s="74"/>
      <c r="WJY11" s="74"/>
      <c r="WJZ11" s="74"/>
      <c r="WKA11" s="74"/>
      <c r="WKB11" s="74"/>
      <c r="WKC11" s="74"/>
      <c r="WKD11" s="74"/>
      <c r="WKE11" s="74"/>
      <c r="WKF11" s="74"/>
      <c r="WKG11" s="74"/>
      <c r="WKH11" s="74"/>
      <c r="WKI11" s="74"/>
      <c r="WKJ11" s="74"/>
      <c r="WKK11" s="74"/>
      <c r="WKL11" s="74"/>
      <c r="WKM11" s="74"/>
      <c r="WKN11" s="74"/>
      <c r="WKO11" s="74"/>
      <c r="WKP11" s="74"/>
      <c r="WKQ11" s="74"/>
      <c r="WKR11" s="74"/>
      <c r="WKS11" s="74"/>
      <c r="WKT11" s="74"/>
      <c r="WKU11" s="74"/>
      <c r="WKV11" s="74"/>
      <c r="WKW11" s="74"/>
      <c r="WKX11" s="74"/>
      <c r="WKY11" s="74"/>
      <c r="WKZ11" s="74"/>
      <c r="WLA11" s="74"/>
      <c r="WLB11" s="74"/>
      <c r="WLC11" s="74"/>
      <c r="WLD11" s="74"/>
      <c r="WLE11" s="74"/>
      <c r="WLF11" s="74"/>
      <c r="WLG11" s="74"/>
      <c r="WLH11" s="74"/>
      <c r="WLI11" s="74"/>
      <c r="WLJ11" s="74"/>
      <c r="WLK11" s="74"/>
      <c r="WLL11" s="74"/>
      <c r="WLM11" s="74"/>
      <c r="WLN11" s="74"/>
      <c r="WLO11" s="74"/>
      <c r="WLP11" s="74"/>
      <c r="WLQ11" s="74"/>
      <c r="WLR11" s="74"/>
      <c r="WLS11" s="74"/>
      <c r="WLT11" s="74"/>
      <c r="WLU11" s="74"/>
      <c r="WLV11" s="74"/>
      <c r="WLW11" s="74"/>
      <c r="WLX11" s="74"/>
      <c r="WLY11" s="74"/>
      <c r="WLZ11" s="74"/>
      <c r="WMA11" s="74"/>
      <c r="WMB11" s="74"/>
      <c r="WMC11" s="74"/>
      <c r="WMD11" s="74"/>
      <c r="WME11" s="74"/>
      <c r="WMF11" s="74"/>
      <c r="WMG11" s="74"/>
      <c r="WMH11" s="74"/>
      <c r="WMI11" s="74"/>
      <c r="WMJ11" s="74"/>
      <c r="WMK11" s="74"/>
      <c r="WML11" s="74"/>
      <c r="WMM11" s="74"/>
      <c r="WMN11" s="74"/>
      <c r="WMO11" s="74"/>
      <c r="WMP11" s="74"/>
      <c r="WMQ11" s="74"/>
      <c r="WMR11" s="74"/>
      <c r="WMS11" s="74"/>
      <c r="WMT11" s="74"/>
      <c r="WMU11" s="74"/>
      <c r="WMV11" s="74"/>
      <c r="WMW11" s="74"/>
      <c r="WMX11" s="74"/>
      <c r="WMY11" s="74"/>
      <c r="WMZ11" s="74"/>
      <c r="WNA11" s="74"/>
      <c r="WNB11" s="74"/>
      <c r="WNC11" s="74"/>
      <c r="WND11" s="74"/>
      <c r="WNE11" s="74"/>
      <c r="WNF11" s="74"/>
      <c r="WNG11" s="74"/>
      <c r="WNH11" s="74"/>
      <c r="WNI11" s="74"/>
      <c r="WNJ11" s="74"/>
      <c r="WNK11" s="74"/>
      <c r="WNL11" s="74"/>
      <c r="WNM11" s="74"/>
      <c r="WNN11" s="74"/>
      <c r="WNO11" s="74"/>
      <c r="WNP11" s="74"/>
      <c r="WNQ11" s="74"/>
      <c r="WNR11" s="74"/>
      <c r="WNS11" s="74"/>
      <c r="WNT11" s="74"/>
      <c r="WNU11" s="74"/>
      <c r="WNV11" s="74"/>
      <c r="WNW11" s="74"/>
      <c r="WNX11" s="74"/>
      <c r="WNY11" s="74"/>
      <c r="WNZ11" s="74"/>
      <c r="WOA11" s="74"/>
      <c r="WOB11" s="74"/>
      <c r="WOC11" s="74"/>
      <c r="WOD11" s="74"/>
      <c r="WOE11" s="74"/>
      <c r="WOF11" s="74"/>
      <c r="WOG11" s="74"/>
      <c r="WOH11" s="74"/>
      <c r="WOI11" s="74"/>
      <c r="WOJ11" s="74"/>
      <c r="WOK11" s="74"/>
      <c r="WOL11" s="74"/>
      <c r="WOM11" s="74"/>
      <c r="WON11" s="74"/>
      <c r="WOO11" s="74"/>
      <c r="WOP11" s="74"/>
      <c r="WOQ11" s="74"/>
      <c r="WOR11" s="74"/>
      <c r="WOS11" s="74"/>
      <c r="WOT11" s="74"/>
      <c r="WOU11" s="74"/>
      <c r="WOV11" s="74"/>
      <c r="WOW11" s="74"/>
      <c r="WOX11" s="74"/>
      <c r="WOY11" s="74"/>
      <c r="WOZ11" s="74"/>
      <c r="WPA11" s="74"/>
      <c r="WPB11" s="74"/>
      <c r="WPC11" s="74"/>
      <c r="WPD11" s="74"/>
      <c r="WPE11" s="74"/>
      <c r="WPF11" s="74"/>
      <c r="WPG11" s="74"/>
      <c r="WPH11" s="74"/>
      <c r="WPI11" s="74"/>
      <c r="WPJ11" s="74"/>
      <c r="WPK11" s="74"/>
      <c r="WPL11" s="74"/>
      <c r="WPM11" s="74"/>
      <c r="WPN11" s="74"/>
      <c r="WPO11" s="74"/>
      <c r="WPP11" s="74"/>
      <c r="WPQ11" s="74"/>
      <c r="WPR11" s="74"/>
      <c r="WPS11" s="74"/>
      <c r="WPT11" s="74"/>
      <c r="WPU11" s="74"/>
      <c r="WPV11" s="74"/>
      <c r="WPW11" s="74"/>
      <c r="WPX11" s="74"/>
      <c r="WPY11" s="74"/>
      <c r="WPZ11" s="74"/>
      <c r="WQA11" s="74"/>
      <c r="WQB11" s="74"/>
      <c r="WQC11" s="74"/>
      <c r="WQD11" s="74"/>
      <c r="WQE11" s="74"/>
      <c r="WQF11" s="74"/>
      <c r="WQG11" s="74"/>
      <c r="WQH11" s="74"/>
      <c r="WQI11" s="74"/>
      <c r="WQJ11" s="74"/>
      <c r="WQK11" s="74"/>
      <c r="WQL11" s="74"/>
      <c r="WQM11" s="74"/>
      <c r="WQN11" s="74"/>
      <c r="WQO11" s="74"/>
      <c r="WQP11" s="74"/>
      <c r="WQQ11" s="74"/>
      <c r="WQR11" s="74"/>
      <c r="WQS11" s="74"/>
      <c r="WQT11" s="74"/>
      <c r="WQU11" s="74"/>
      <c r="WQV11" s="74"/>
      <c r="WQW11" s="74"/>
      <c r="WQX11" s="74"/>
      <c r="WQY11" s="74"/>
      <c r="WQZ11" s="74"/>
      <c r="WRA11" s="74"/>
      <c r="WRB11" s="74"/>
      <c r="WRC11" s="74"/>
      <c r="WRD11" s="74"/>
      <c r="WRE11" s="74"/>
      <c r="WRF11" s="74"/>
      <c r="WRG11" s="74"/>
      <c r="WRH11" s="74"/>
      <c r="WRI11" s="74"/>
      <c r="WRJ11" s="74"/>
      <c r="WRK11" s="74"/>
      <c r="WRL11" s="74"/>
      <c r="WRM11" s="74"/>
      <c r="WRN11" s="74"/>
      <c r="WRO11" s="74"/>
      <c r="WRP11" s="74"/>
      <c r="WRQ11" s="74"/>
      <c r="WRR11" s="74"/>
      <c r="WRS11" s="74"/>
      <c r="WRT11" s="74"/>
      <c r="WRU11" s="74"/>
      <c r="WRV11" s="74"/>
      <c r="WRW11" s="74"/>
      <c r="WRX11" s="74"/>
      <c r="WRY11" s="74"/>
      <c r="WRZ11" s="74"/>
      <c r="WSA11" s="74"/>
      <c r="WSB11" s="74"/>
      <c r="WSC11" s="74"/>
      <c r="WSD11" s="74"/>
      <c r="WSE11" s="74"/>
      <c r="WSF11" s="74"/>
      <c r="WSG11" s="74"/>
      <c r="WSH11" s="74"/>
      <c r="WSI11" s="74"/>
      <c r="WSJ11" s="74"/>
      <c r="WSK11" s="74"/>
      <c r="WSL11" s="74"/>
      <c r="WSM11" s="74"/>
      <c r="WSN11" s="74"/>
      <c r="WSO11" s="74"/>
      <c r="WSP11" s="74"/>
      <c r="WSQ11" s="74"/>
      <c r="WSR11" s="74"/>
      <c r="WSS11" s="74"/>
      <c r="WST11" s="74"/>
      <c r="WSU11" s="74"/>
      <c r="WSV11" s="74"/>
      <c r="WSW11" s="74"/>
      <c r="WSX11" s="74"/>
      <c r="WSY11" s="74"/>
      <c r="WSZ11" s="74"/>
      <c r="WTA11" s="74"/>
      <c r="WTB11" s="74"/>
      <c r="WTC11" s="74"/>
      <c r="WTD11" s="74"/>
      <c r="WTE11" s="74"/>
      <c r="WTF11" s="74"/>
      <c r="WTG11" s="74"/>
      <c r="WTH11" s="74"/>
      <c r="WTI11" s="74"/>
      <c r="WTJ11" s="74"/>
      <c r="WTK11" s="74"/>
      <c r="WTL11" s="74"/>
      <c r="WTM11" s="74"/>
      <c r="WTN11" s="74"/>
      <c r="WTO11" s="74"/>
      <c r="WTP11" s="74"/>
      <c r="WTQ11" s="74"/>
      <c r="WTR11" s="74"/>
      <c r="WTS11" s="74"/>
      <c r="WTT11" s="74"/>
      <c r="WTU11" s="74"/>
      <c r="WTV11" s="74"/>
      <c r="WTW11" s="74"/>
      <c r="WTX11" s="74"/>
      <c r="WTY11" s="74"/>
      <c r="WTZ11" s="74"/>
      <c r="WUA11" s="74"/>
      <c r="WUB11" s="74"/>
      <c r="WUC11" s="74"/>
      <c r="WUD11" s="74"/>
      <c r="WUE11" s="74"/>
      <c r="WUF11" s="74"/>
      <c r="WUG11" s="74"/>
      <c r="WUH11" s="74"/>
      <c r="WUI11" s="74"/>
      <c r="WUJ11" s="74"/>
      <c r="WUK11" s="74"/>
      <c r="WUL11" s="74"/>
      <c r="WUM11" s="74"/>
      <c r="WUN11" s="74"/>
      <c r="WUO11" s="74"/>
      <c r="WUP11" s="74"/>
      <c r="WUQ11" s="74"/>
      <c r="WUR11" s="74"/>
      <c r="WUS11" s="74"/>
      <c r="WUT11" s="74"/>
      <c r="WUU11" s="74"/>
      <c r="WUV11" s="74"/>
      <c r="WUW11" s="74"/>
      <c r="WUX11" s="74"/>
      <c r="WUY11" s="74"/>
      <c r="WUZ11" s="74"/>
      <c r="WVA11" s="74"/>
      <c r="WVB11" s="74"/>
      <c r="WVC11" s="74"/>
      <c r="WVD11" s="74"/>
      <c r="WVE11" s="74"/>
      <c r="WVF11" s="74"/>
      <c r="WVG11" s="74"/>
      <c r="WVH11" s="74"/>
      <c r="WVI11" s="74"/>
      <c r="WVJ11" s="74"/>
      <c r="WVK11" s="74"/>
      <c r="WVL11" s="74"/>
      <c r="WVM11" s="74"/>
      <c r="WVN11" s="74"/>
      <c r="WVO11" s="74"/>
      <c r="WVP11" s="74"/>
      <c r="WVQ11" s="74"/>
      <c r="WVR11" s="74"/>
      <c r="WVS11" s="74"/>
      <c r="WVT11" s="74"/>
      <c r="WVU11" s="74"/>
      <c r="WVV11" s="74"/>
      <c r="WVW11" s="74"/>
      <c r="WVX11" s="74"/>
      <c r="WVY11" s="74"/>
      <c r="WVZ11" s="74"/>
      <c r="WWA11" s="74"/>
      <c r="WWB11" s="74"/>
      <c r="WWC11" s="74"/>
      <c r="WWD11" s="74"/>
      <c r="WWE11" s="74"/>
      <c r="WWF11" s="74"/>
      <c r="WWG11" s="74"/>
      <c r="WWH11" s="74"/>
      <c r="WWI11" s="74"/>
      <c r="WWJ11" s="74"/>
      <c r="WWK11" s="74"/>
      <c r="WWL11" s="74"/>
      <c r="WWM11" s="74"/>
      <c r="WWN11" s="74"/>
      <c r="WWO11" s="74"/>
      <c r="WWP11" s="74"/>
      <c r="WWQ11" s="74"/>
      <c r="WWR11" s="74"/>
      <c r="WWS11" s="74"/>
      <c r="WWT11" s="74"/>
      <c r="WWU11" s="74"/>
      <c r="WWV11" s="74"/>
      <c r="WWW11" s="74"/>
      <c r="WWX11" s="74"/>
      <c r="WWY11" s="74"/>
      <c r="WWZ11" s="74"/>
      <c r="WXA11" s="74"/>
      <c r="WXB11" s="74"/>
      <c r="WXC11" s="74"/>
      <c r="WXD11" s="74"/>
      <c r="WXE11" s="74"/>
      <c r="WXF11" s="74"/>
      <c r="WXG11" s="74"/>
      <c r="WXH11" s="74"/>
      <c r="WXI11" s="74"/>
      <c r="WXJ11" s="74"/>
      <c r="WXK11" s="74"/>
      <c r="WXL11" s="74"/>
      <c r="WXM11" s="74"/>
      <c r="WXN11" s="74"/>
      <c r="WXO11" s="74"/>
      <c r="WXP11" s="74"/>
      <c r="WXQ11" s="74"/>
      <c r="WXR11" s="74"/>
      <c r="WXS11" s="74"/>
      <c r="WXT11" s="74"/>
      <c r="WXU11" s="74"/>
      <c r="WXV11" s="74"/>
      <c r="WXW11" s="74"/>
      <c r="WXX11" s="74"/>
      <c r="WXY11" s="74"/>
      <c r="WXZ11" s="74"/>
      <c r="WYA11" s="74"/>
      <c r="WYB11" s="74"/>
      <c r="WYC11" s="74"/>
      <c r="WYD11" s="74"/>
      <c r="WYE11" s="74"/>
      <c r="WYF11" s="74"/>
      <c r="WYG11" s="74"/>
      <c r="WYH11" s="74"/>
      <c r="WYI11" s="74"/>
      <c r="WYJ11" s="74"/>
      <c r="WYK11" s="74"/>
      <c r="WYL11" s="74"/>
      <c r="WYM11" s="74"/>
      <c r="WYN11" s="74"/>
      <c r="WYO11" s="74"/>
      <c r="WYP11" s="74"/>
      <c r="WYQ11" s="74"/>
      <c r="WYR11" s="74"/>
      <c r="WYS11" s="74"/>
      <c r="WYT11" s="74"/>
      <c r="WYU11" s="74"/>
      <c r="WYV11" s="74"/>
      <c r="WYW11" s="74"/>
      <c r="WYX11" s="74"/>
      <c r="WYY11" s="74"/>
      <c r="WYZ11" s="74"/>
      <c r="WZA11" s="74"/>
      <c r="WZB11" s="74"/>
      <c r="WZC11" s="74"/>
      <c r="WZD11" s="74"/>
      <c r="WZE11" s="74"/>
      <c r="WZF11" s="74"/>
      <c r="WZG11" s="74"/>
      <c r="WZH11" s="74"/>
      <c r="WZI11" s="74"/>
      <c r="WZJ11" s="74"/>
      <c r="WZK11" s="74"/>
      <c r="WZL11" s="74"/>
      <c r="WZM11" s="74"/>
      <c r="WZN11" s="74"/>
      <c r="WZO11" s="74"/>
      <c r="WZP11" s="74"/>
      <c r="WZQ11" s="74"/>
      <c r="WZR11" s="74"/>
      <c r="WZS11" s="74"/>
      <c r="WZT11" s="74"/>
      <c r="WZU11" s="74"/>
      <c r="WZV11" s="74"/>
      <c r="WZW11" s="74"/>
      <c r="WZX11" s="74"/>
      <c r="WZY11" s="74"/>
      <c r="WZZ11" s="74"/>
      <c r="XAA11" s="74"/>
      <c r="XAB11" s="74"/>
      <c r="XAC11" s="74"/>
      <c r="XAD11" s="74"/>
      <c r="XAE11" s="74"/>
      <c r="XAF11" s="74"/>
      <c r="XAG11" s="74"/>
      <c r="XAH11" s="74"/>
      <c r="XAI11" s="74"/>
      <c r="XAJ11" s="74"/>
      <c r="XAK11" s="74"/>
      <c r="XAL11" s="74"/>
      <c r="XAM11" s="74"/>
      <c r="XAN11" s="74"/>
      <c r="XAO11" s="74"/>
      <c r="XAP11" s="74"/>
      <c r="XAQ11" s="74"/>
      <c r="XAR11" s="74"/>
      <c r="XAS11" s="74"/>
      <c r="XAT11" s="74"/>
      <c r="XAU11" s="74"/>
      <c r="XAV11" s="74"/>
      <c r="XAW11" s="74"/>
      <c r="XAX11" s="74"/>
      <c r="XAY11" s="74"/>
      <c r="XAZ11" s="74"/>
      <c r="XBA11" s="74"/>
      <c r="XBB11" s="74"/>
      <c r="XBC11" s="74"/>
      <c r="XBD11" s="74"/>
      <c r="XBE11" s="74"/>
      <c r="XBF11" s="74"/>
      <c r="XBG11" s="74"/>
      <c r="XBH11" s="74"/>
      <c r="XBI11" s="74"/>
      <c r="XBJ11" s="74"/>
      <c r="XBK11" s="74"/>
      <c r="XBL11" s="74"/>
      <c r="XBM11" s="74"/>
      <c r="XBN11" s="74"/>
      <c r="XBO11" s="74"/>
      <c r="XBP11" s="74"/>
      <c r="XBQ11" s="74"/>
      <c r="XBR11" s="74"/>
      <c r="XBS11" s="74"/>
      <c r="XBT11" s="74"/>
      <c r="XBU11" s="74"/>
      <c r="XBV11" s="74"/>
      <c r="XBW11" s="74"/>
      <c r="XBX11" s="74"/>
      <c r="XBY11" s="74"/>
      <c r="XBZ11" s="74"/>
      <c r="XCA11" s="74"/>
      <c r="XCB11" s="74"/>
      <c r="XCC11" s="74"/>
      <c r="XCD11" s="74"/>
      <c r="XCE11" s="74"/>
      <c r="XCF11" s="74"/>
      <c r="XCG11" s="74"/>
      <c r="XCH11" s="74"/>
      <c r="XCI11" s="74"/>
      <c r="XCJ11" s="74"/>
      <c r="XCK11" s="74"/>
      <c r="XCL11" s="74"/>
      <c r="XCM11" s="74"/>
      <c r="XCN11" s="74"/>
      <c r="XCO11" s="74"/>
      <c r="XCP11" s="74"/>
      <c r="XCQ11" s="74"/>
      <c r="XCR11" s="74"/>
      <c r="XCS11" s="74"/>
      <c r="XCT11" s="74"/>
      <c r="XCU11" s="74"/>
      <c r="XCV11" s="74"/>
      <c r="XCW11" s="74"/>
      <c r="XCX11" s="74"/>
      <c r="XCY11" s="74"/>
      <c r="XCZ11" s="74"/>
      <c r="XDA11" s="74"/>
      <c r="XDB11" s="74"/>
      <c r="XDC11" s="74"/>
      <c r="XDD11" s="74"/>
      <c r="XDE11" s="74"/>
      <c r="XDF11" s="74"/>
      <c r="XDG11" s="74"/>
      <c r="XDH11" s="74"/>
      <c r="XDI11" s="74"/>
      <c r="XDJ11" s="74"/>
      <c r="XDK11" s="74"/>
      <c r="XDL11" s="74"/>
      <c r="XDM11" s="74"/>
      <c r="XDN11" s="74"/>
      <c r="XDO11" s="74"/>
      <c r="XDP11" s="74"/>
      <c r="XDQ11" s="74"/>
      <c r="XDR11" s="74"/>
      <c r="XDS11" s="74"/>
      <c r="XDT11" s="74"/>
      <c r="XDU11" s="74"/>
      <c r="XDV11" s="74"/>
      <c r="XDW11" s="74"/>
      <c r="XDX11" s="74"/>
      <c r="XDY11" s="74"/>
      <c r="XDZ11" s="74"/>
      <c r="XEA11" s="74"/>
      <c r="XEB11" s="74"/>
      <c r="XEC11" s="74"/>
      <c r="XED11" s="74"/>
      <c r="XEE11" s="74"/>
      <c r="XEF11" s="74"/>
      <c r="XEG11" s="74"/>
      <c r="XEH11" s="74"/>
      <c r="XEI11" s="74"/>
      <c r="XEJ11" s="74"/>
      <c r="XEK11" s="74"/>
      <c r="XEL11" s="74"/>
      <c r="XEM11" s="74"/>
      <c r="XEN11" s="74"/>
      <c r="XEO11" s="74"/>
      <c r="XEP11" s="74"/>
      <c r="XEQ11" s="74"/>
      <c r="XER11" s="74"/>
      <c r="XES11" s="74"/>
      <c r="XET11" s="74"/>
      <c r="XEU11" s="74"/>
      <c r="XEV11" s="74"/>
      <c r="XEW11" s="74"/>
      <c r="XEX11" s="74"/>
      <c r="XEY11" s="74"/>
      <c r="XEZ11" s="74"/>
      <c r="XFA11" s="74"/>
      <c r="XFB11" s="74"/>
    </row>
    <row r="12" spans="1:16382">
      <c r="B12" s="65" t="s">
        <v>171</v>
      </c>
      <c r="C12" s="130"/>
      <c r="D12" s="130"/>
      <c r="E12" s="130"/>
      <c r="F12" s="131"/>
      <c r="G12" s="131"/>
    </row>
    <row r="15" spans="1:16382">
      <c r="B15" s="491"/>
    </row>
    <row r="16" spans="1:16382">
      <c r="B16" s="132" t="s">
        <v>69</v>
      </c>
      <c r="C16" s="132" t="s">
        <v>69</v>
      </c>
      <c r="D16" s="132" t="s">
        <v>69</v>
      </c>
      <c r="E16" s="132" t="s">
        <v>69</v>
      </c>
    </row>
    <row r="17" spans="2:5">
      <c r="B17" s="127"/>
      <c r="C17" s="133"/>
      <c r="D17" s="134" t="e">
        <f>IF(#REF!-D16=0,"Check",D15-D16)</f>
        <v>#REF!</v>
      </c>
      <c r="E17" s="134" t="e">
        <f>IF(#REF!-E16=0,"Check",E15-E16)</f>
        <v>#REF!</v>
      </c>
    </row>
    <row r="18" spans="2:5">
      <c r="B18" s="135" t="s">
        <v>172</v>
      </c>
      <c r="C18" s="136"/>
      <c r="D18" s="137">
        <f>'12.3.1.Credicorp Consolidado'!S48</f>
        <v>1322909.0764117735</v>
      </c>
      <c r="E18" s="137">
        <f>'12.3.1.Credicorp Consolidado'!T48</f>
        <v>1401267</v>
      </c>
    </row>
    <row r="19" spans="2:5">
      <c r="B19" s="127"/>
      <c r="C19" s="134" t="e">
        <f>IF(#REF!-C18=0,"Check",#REF!-C18)</f>
        <v>#REF!</v>
      </c>
      <c r="D19" s="134" t="e">
        <f>IF(#REF!-D18=0,"Check",#REF!-D18)</f>
        <v>#REF!</v>
      </c>
      <c r="E19" s="134" t="e">
        <f>IF(#REF!-E18=0,"Check",#REF!-E18)</f>
        <v>#REF!</v>
      </c>
    </row>
    <row r="20" spans="2:5">
      <c r="B20" s="135" t="s">
        <v>173</v>
      </c>
      <c r="C20" s="137">
        <f>'12.3.1.Credicorp Consolidado'!R44</f>
        <v>0</v>
      </c>
      <c r="D20" s="137">
        <f>'12.3.1.Credicorp Consolidado'!S44</f>
        <v>-575083</v>
      </c>
      <c r="E20" s="137">
        <f>'12.3.1.Credicorp Consolidado'!T44</f>
        <v>-504472</v>
      </c>
    </row>
    <row r="21" spans="2:5">
      <c r="B21" s="127"/>
      <c r="C21" s="134" t="e">
        <f>IF(#REF!-C20=0,"Check",#REF!-C20)</f>
        <v>#REF!</v>
      </c>
      <c r="D21" s="134" t="e">
        <f>IF(#REF!-D20=0,"Check",#REF!-D20)</f>
        <v>#REF!</v>
      </c>
      <c r="E21" s="134" t="e">
        <f>IF(#REF!-E20=0,"Check",#REF!-E20)</f>
        <v>#REF!</v>
      </c>
    </row>
    <row r="22" spans="2:5">
      <c r="B22" s="135" t="s">
        <v>174</v>
      </c>
      <c r="C22" s="137">
        <f>'12.3.1.Credicorp Consolidado'!R45</f>
        <v>0</v>
      </c>
      <c r="D22" s="137">
        <f>'12.3.1.Credicorp Consolidado'!S45</f>
        <v>0</v>
      </c>
      <c r="E22" s="137">
        <f>'12.3.1.Credicorp Consolidado'!T45</f>
        <v>0</v>
      </c>
    </row>
    <row r="23" spans="2:5">
      <c r="B23" s="127"/>
      <c r="C23" s="134" t="e">
        <f>IF(#REF!-C22=0,"Check",#REF!-C22)</f>
        <v>#REF!</v>
      </c>
      <c r="D23" s="134" t="e">
        <f>IF(#REF!-D22=0,"Check",#REF!-D22)</f>
        <v>#REF!</v>
      </c>
      <c r="E23" s="134" t="e">
        <f>IF(#REF!-E22=0,"Check",#REF!-E22)</f>
        <v>#REF!</v>
      </c>
    </row>
    <row r="24" spans="2:5">
      <c r="B24" s="135" t="s">
        <v>175</v>
      </c>
      <c r="C24" s="137">
        <f>'12.3.1.Credicorp Consolidado'!R49</f>
        <v>0</v>
      </c>
      <c r="D24" s="137">
        <f>'12.3.1.Credicorp Consolidado'!S49</f>
        <v>0</v>
      </c>
      <c r="E24" s="137">
        <f>'12.3.1.Credicorp Consolidado'!T49</f>
        <v>0</v>
      </c>
    </row>
    <row r="25" spans="2:5">
      <c r="B25" s="127"/>
      <c r="C25" s="134" t="e">
        <f>IF(#REF!-C24=0,"Check",#REF!-C24)</f>
        <v>#REF!</v>
      </c>
      <c r="D25" s="134" t="e">
        <f>IF(#REF!-D24=0,"Check",#REF!-D24)</f>
        <v>#REF!</v>
      </c>
      <c r="E25" s="134" t="e">
        <f>IF(#REF!-E24=0,"Check",#REF!-E24)</f>
        <v>#REF!</v>
      </c>
    </row>
  </sheetData>
  <mergeCells count="3">
    <mergeCell ref="H3:I4"/>
    <mergeCell ref="F3:G4"/>
    <mergeCell ref="C3:E4"/>
  </mergeCells>
  <hyperlinks>
    <hyperlink ref="A1" location="Índice!A1" display="Volver al índice" xr:uid="{60094C1C-0AF8-47D4-B448-45E3258D01D4}"/>
  </hyperlinks>
  <pageMargins left="0.7" right="0.7" top="0.75" bottom="0.75" header="0.3" footer="0.3"/>
  <pageSetup orientation="portrait" r:id="rId1"/>
  <ignoredErrors>
    <ignoredError sqref="D17:E18 D19:E21 C25:E25 C19:C24 D22:D24" evalError="1"/>
    <ignoredError sqref="E22:E24" evalError="1" formula="1"/>
    <ignoredError sqref="B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0" ma:contentTypeDescription="Crear nuevo documento." ma:contentTypeScope="" ma:versionID="69fe839eb5d1b4033b62cfdd2a280ce2">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3e0c3d936c985bb3fa0fdbb4222d1c4f"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C505A-E6D4-4012-9B25-EC06C22985EF}">
  <ds:schemaRefs>
    <ds:schemaRef ds:uri="http://schemas.microsoft.com/sharepoint/v3"/>
    <ds:schemaRef ds:uri="cb8a061b-66da-473e-9c67-57aa5b3143d5"/>
    <ds:schemaRef ds:uri="http://purl.org/dc/dcmitype/"/>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aafcb589-e1e7-46d8-a0af-52044582a8fa"/>
    <ds:schemaRef ds:uri="http://purl.org/dc/terms/"/>
  </ds:schemaRefs>
</ds:datastoreItem>
</file>

<file path=customXml/itemProps2.xml><?xml version="1.0" encoding="utf-8"?>
<ds:datastoreItem xmlns:ds="http://schemas.openxmlformats.org/officeDocument/2006/customXml" ds:itemID="{AF47B6C9-EBFE-4A68-9306-D947E08C14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Índice</vt:lpstr>
      <vt:lpstr>Revisión</vt:lpstr>
      <vt:lpstr>Estrategia Digital</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core</vt:lpstr>
      <vt:lpstr>6.2.Otros Ingresos non-core</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12.1.Canales Físicos</vt:lpstr>
      <vt:lpstr>12.2. Calidad de Cartera de Col</vt:lpstr>
      <vt:lpstr>12.3.1.Credicorp Consolidado</vt:lpstr>
      <vt:lpstr>12.3.2. Credicorp Individual</vt:lpstr>
      <vt:lpstr>12.3.3 BCP Individual</vt:lpstr>
      <vt:lpstr>12.3.4. BCP Bolivia</vt:lpstr>
      <vt:lpstr>12.5.5. Mibanco</vt:lpstr>
      <vt:lpstr>12.5.6. Prima AFP</vt:lpstr>
      <vt:lpstr>12.5.7 Grupo Pacífico</vt:lpstr>
      <vt:lpstr>12.5.8. IB &amp; WM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cp:lastModifiedBy>
  <cp:revision/>
  <dcterms:created xsi:type="dcterms:W3CDTF">2021-03-25T15:28:02Z</dcterms:created>
  <dcterms:modified xsi:type="dcterms:W3CDTF">2023-11-02T23:11:24Z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